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4985" windowHeight="8865" activeTab="8"/>
  </bookViews>
  <sheets>
    <sheet name="alkulohkot nelinpeli" sheetId="1" r:id="rId1"/>
    <sheet name="Rating" sheetId="2" r:id="rId2"/>
    <sheet name="Nuoret" sheetId="3" r:id="rId3"/>
    <sheet name="Harraste" sheetId="4" r:id="rId4"/>
    <sheet name="1500" sheetId="5" r:id="rId5"/>
    <sheet name="jatko nelinpeli" sheetId="6" r:id="rId6"/>
    <sheet name="Jatko Rating" sheetId="7" r:id="rId7"/>
    <sheet name="Jatko Harraste" sheetId="8" r:id="rId8"/>
    <sheet name="Jatko 1500" sheetId="9" r:id="rId9"/>
  </sheets>
  <definedNames>
    <definedName name="_xlnm.Print_Area" localSheetId="0">'alkulohkot nelinpeli'!$A$1:$S$19</definedName>
  </definedNames>
  <calcPr fullCalcOnLoad="1"/>
</workbook>
</file>

<file path=xl/sharedStrings.xml><?xml version="1.0" encoding="utf-8"?>
<sst xmlns="http://schemas.openxmlformats.org/spreadsheetml/2006/main" count="1332" uniqueCount="179">
  <si>
    <t>Luokka:</t>
  </si>
  <si>
    <t>1</t>
  </si>
  <si>
    <t>2</t>
  </si>
  <si>
    <t>3</t>
  </si>
  <si>
    <t>4</t>
  </si>
  <si>
    <t>V</t>
  </si>
  <si>
    <t>T</t>
  </si>
  <si>
    <t>Sija</t>
  </si>
  <si>
    <t>1.erä</t>
  </si>
  <si>
    <t>2.erä</t>
  </si>
  <si>
    <t>3.erä</t>
  </si>
  <si>
    <t>4.erä</t>
  </si>
  <si>
    <t>5.erä</t>
  </si>
  <si>
    <t>Erät</t>
  </si>
  <si>
    <t>Eräsum</t>
  </si>
  <si>
    <t>2-4 / 1</t>
  </si>
  <si>
    <t>1-3 / 2</t>
  </si>
  <si>
    <t>2-3 / 4</t>
  </si>
  <si>
    <t>1-2 / 3</t>
  </si>
  <si>
    <t>Seura / Club</t>
  </si>
  <si>
    <t>Nimi / Name</t>
  </si>
  <si>
    <t>Pöytä /Table</t>
  </si>
  <si>
    <t>Päivä /Date</t>
  </si>
  <si>
    <t>Klo / Time:</t>
  </si>
  <si>
    <t xml:space="preserve">Merkitse vain erien jäännöspisteet ( esim 11-7 = 7 tai 6-11 = -6 ).  Huom. miinus nolla ( '-0 ), käytä edessä yläpilkkua (tähtimerkin alla) </t>
  </si>
  <si>
    <t>Lohko/Pool</t>
  </si>
  <si>
    <t>Ottelut / Matches</t>
  </si>
  <si>
    <t>1-4 / 3</t>
  </si>
  <si>
    <t>3-4 / 1</t>
  </si>
  <si>
    <t>Pohjanmaan Liiga</t>
  </si>
  <si>
    <t>Isojoen Urheilijat</t>
  </si>
  <si>
    <t>SeSi</t>
  </si>
  <si>
    <t>KurVi</t>
  </si>
  <si>
    <t>KoKu</t>
  </si>
  <si>
    <t>Isojoki</t>
  </si>
  <si>
    <t>Por-83</t>
  </si>
  <si>
    <t>Heljala/Heljala</t>
  </si>
  <si>
    <t>Norrbo/Norrbo</t>
  </si>
  <si>
    <t>Jokiranta/Antinoja</t>
  </si>
  <si>
    <t>Edberg/Kuusisto</t>
  </si>
  <si>
    <t>Tuomela/Siltanen</t>
  </si>
  <si>
    <t>Tevaniemi/Pääkkö</t>
  </si>
  <si>
    <t>Anttila/Anttila</t>
  </si>
  <si>
    <t>Gurut</t>
  </si>
  <si>
    <t>Lindroos/Lindroos</t>
  </si>
  <si>
    <t>Haavisto/Palmrooth</t>
  </si>
  <si>
    <t>KurVi/Gurut</t>
  </si>
  <si>
    <t>Lerviks/Rönn</t>
  </si>
  <si>
    <t>Pitkäranta/Honkanen</t>
  </si>
  <si>
    <t>Jokiranta/Paaso</t>
  </si>
  <si>
    <t>Nelinpeli</t>
  </si>
  <si>
    <t>Kalliomäki/Mäntyniemi</t>
  </si>
  <si>
    <t>Gurut/KurVi</t>
  </si>
  <si>
    <t>Julmala/Repetti</t>
  </si>
  <si>
    <t>Rating</t>
  </si>
  <si>
    <t>Mats Ingman</t>
  </si>
  <si>
    <t>Jukka Lindroos</t>
  </si>
  <si>
    <t>Kari Jokiranta</t>
  </si>
  <si>
    <t>Jari Antionja</t>
  </si>
  <si>
    <t>5</t>
  </si>
  <si>
    <t>Jukka Dahlström</t>
  </si>
  <si>
    <t>Anni Heljala</t>
  </si>
  <si>
    <t>Keijo Mäntyniemi</t>
  </si>
  <si>
    <t>Ilkka Kuusisto</t>
  </si>
  <si>
    <t>Juha Julmala</t>
  </si>
  <si>
    <t>1-5 / 3</t>
  </si>
  <si>
    <t>3-5 / 2</t>
  </si>
  <si>
    <t>1-4 / 5</t>
  </si>
  <si>
    <t>2-5 / 4</t>
  </si>
  <si>
    <t>4-5 / 1</t>
  </si>
  <si>
    <t>3-4 / 5</t>
  </si>
  <si>
    <t>Peter Norrbo</t>
  </si>
  <si>
    <t>Lars Edberg</t>
  </si>
  <si>
    <t>Vesa-Matti Repetti</t>
  </si>
  <si>
    <t>Johan Rönn</t>
  </si>
  <si>
    <t>Nuoret</t>
  </si>
  <si>
    <t>Risto Jokiranta</t>
  </si>
  <si>
    <t>Sakari Paaso</t>
  </si>
  <si>
    <t>Julius Rantala</t>
  </si>
  <si>
    <t>Kalle Tomberg</t>
  </si>
  <si>
    <t>Sisu Lindroos</t>
  </si>
  <si>
    <t>Harrastelijat</t>
  </si>
  <si>
    <t>Alice Pääkkö</t>
  </si>
  <si>
    <t>Jukka Kalliomäki</t>
  </si>
  <si>
    <t>Masi Honkanen</t>
  </si>
  <si>
    <t>Jari Antinoja</t>
  </si>
  <si>
    <t>Kalle Anttila</t>
  </si>
  <si>
    <t>Juha Siltanen</t>
  </si>
  <si>
    <t>Arto Anttila</t>
  </si>
  <si>
    <t>Mats Wikman</t>
  </si>
  <si>
    <t>Närpes</t>
  </si>
  <si>
    <t>Juhani Tevaniemi</t>
  </si>
  <si>
    <t>Ville Tuomela</t>
  </si>
  <si>
    <t>Jani Harju</t>
  </si>
  <si>
    <t>Markus Palmroth</t>
  </si>
  <si>
    <t>Timo Haavisto</t>
  </si>
  <si>
    <t>Janne Pitkäranta</t>
  </si>
  <si>
    <t>Christoffer Pörn</t>
  </si>
  <si>
    <t>Halex</t>
  </si>
  <si>
    <t>Bengt Lerviks</t>
  </si>
  <si>
    <t>Per Götelid</t>
  </si>
  <si>
    <t>M 1500</t>
  </si>
  <si>
    <t/>
  </si>
  <si>
    <t>Mikaela Norrbo</t>
  </si>
  <si>
    <t>Pohjanmaanliiga</t>
  </si>
  <si>
    <t>Nelinpeli jatko</t>
  </si>
  <si>
    <t>19.2-2017</t>
  </si>
  <si>
    <t>RN</t>
  </si>
  <si>
    <t>Nimi</t>
  </si>
  <si>
    <t>Seura</t>
  </si>
  <si>
    <t>A1</t>
  </si>
  <si>
    <t>11-5, 11-2</t>
  </si>
  <si>
    <t>D2</t>
  </si>
  <si>
    <t>2-0</t>
  </si>
  <si>
    <t>7-11, 6-11</t>
  </si>
  <si>
    <t>B2</t>
  </si>
  <si>
    <t>11-2, 11-5</t>
  </si>
  <si>
    <t>0-2</t>
  </si>
  <si>
    <t>C1</t>
  </si>
  <si>
    <t>11-5, 14-12, 11-6</t>
  </si>
  <si>
    <t>D1</t>
  </si>
  <si>
    <t>11-7, 11-7</t>
  </si>
  <si>
    <t>3-0</t>
  </si>
  <si>
    <t>6</t>
  </si>
  <si>
    <t>A2</t>
  </si>
  <si>
    <t>9-11, 13-11, 11-13</t>
  </si>
  <si>
    <t>7</t>
  </si>
  <si>
    <t>C2</t>
  </si>
  <si>
    <t>3-11, 6-11</t>
  </si>
  <si>
    <t>1-2</t>
  </si>
  <si>
    <t>Pohjanmaan liiga</t>
  </si>
  <si>
    <t>Rating jatko</t>
  </si>
  <si>
    <t>19.2.2017</t>
  </si>
  <si>
    <t>11-6, 11-7, 11-7</t>
  </si>
  <si>
    <t>7-11, 11-5, 8-11, 8-11</t>
  </si>
  <si>
    <t>1-3</t>
  </si>
  <si>
    <t>7-11, 16-14, 11-7, 11-13, 8-11</t>
  </si>
  <si>
    <t>13-11, 7-11, 12-10, 11-6</t>
  </si>
  <si>
    <t>2-3</t>
  </si>
  <si>
    <t>3-1</t>
  </si>
  <si>
    <t>4-11, 5-11, 11-9, 8-11</t>
  </si>
  <si>
    <t>8</t>
  </si>
  <si>
    <t>B1</t>
  </si>
  <si>
    <t>Harraste jatko</t>
  </si>
  <si>
    <t>7-11, 11-7, 9-11, 5-11</t>
  </si>
  <si>
    <t>F1</t>
  </si>
  <si>
    <t>11-6, 11-4, 11-7</t>
  </si>
  <si>
    <t>E2</t>
  </si>
  <si>
    <t>11-8, 11-6, 11-2</t>
  </si>
  <si>
    <t>11-9, 4-11, 7-11, 11-13</t>
  </si>
  <si>
    <t>16-14, 11-8, 6-11, 6-11, 11-8</t>
  </si>
  <si>
    <t>3-2</t>
  </si>
  <si>
    <t>11-8, 11-4, 11-2</t>
  </si>
  <si>
    <t>9</t>
  </si>
  <si>
    <t>10</t>
  </si>
  <si>
    <t>8-11, 7-11, 8-11</t>
  </si>
  <si>
    <t>11</t>
  </si>
  <si>
    <t>8-11, 11-13, 6-11</t>
  </si>
  <si>
    <t>0-3</t>
  </si>
  <si>
    <t>12</t>
  </si>
  <si>
    <t>E1</t>
  </si>
  <si>
    <t>3-11, 11-8, 7-11, 5-11</t>
  </si>
  <si>
    <t>13</t>
  </si>
  <si>
    <t>12-10, 6-11, 12-10, 6-11, 13-11</t>
  </si>
  <si>
    <t>14</t>
  </si>
  <si>
    <t>F2</t>
  </si>
  <si>
    <t>10-12, 11-3, 3-11, 6-11</t>
  </si>
  <si>
    <t>15</t>
  </si>
  <si>
    <t>16</t>
  </si>
  <si>
    <t>1500 jatko</t>
  </si>
  <si>
    <t>11-5, 11-6</t>
  </si>
  <si>
    <t>5-11, 11-7, 8-11</t>
  </si>
  <si>
    <t>11-6, 11-4</t>
  </si>
  <si>
    <t>11-7, 11-8</t>
  </si>
  <si>
    <t>7-11, 9-11, 3-11</t>
  </si>
  <si>
    <t>5-11, 11-8, 4-11</t>
  </si>
  <si>
    <t>8-11, 1-11</t>
  </si>
  <si>
    <t>6-11, 7-11</t>
  </si>
  <si>
    <t>9-11, 5-11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</si>
</sst>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\.m\.yyyy"/>
    <numFmt numFmtId="174" formatCode="[$-40B]d\.\ mmmm&quot;ta &quot;yyyy"/>
    <numFmt numFmtId="175" formatCode="[$-F400]h:mm:ss\ AM/PM"/>
  </numFmts>
  <fonts count="59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b/>
      <sz val="12"/>
      <name val="Arial"/>
      <family val="2"/>
    </font>
    <font>
      <sz val="11"/>
      <color indexed="8"/>
      <name val="SWISS"/>
      <family val="0"/>
    </font>
    <font>
      <sz val="9"/>
      <color indexed="8"/>
      <name val="SWISS"/>
      <family val="0"/>
    </font>
    <font>
      <sz val="8"/>
      <color indexed="8"/>
      <name val="SWISS"/>
      <family val="0"/>
    </font>
    <font>
      <sz val="10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b/>
      <sz val="11"/>
      <name val="Arial"/>
      <family val="2"/>
    </font>
    <font>
      <b/>
      <sz val="11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8"/>
      <name val="SWISS"/>
      <family val="0"/>
    </font>
    <font>
      <sz val="9"/>
      <name val="SWISS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lightDown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2" fillId="0" borderId="0">
      <alignment/>
      <protection/>
    </xf>
    <xf numFmtId="0" fontId="40" fillId="0" borderId="0">
      <alignment/>
      <protection/>
    </xf>
    <xf numFmtId="172" fontId="4" fillId="0" borderId="0">
      <alignment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172" fontId="9" fillId="0" borderId="10" xfId="47" applyFont="1" applyBorder="1" applyAlignment="1" applyProtection="1">
      <alignment horizontal="right"/>
      <protection/>
    </xf>
    <xf numFmtId="172" fontId="9" fillId="0" borderId="11" xfId="47" applyFont="1" applyBorder="1" applyAlignment="1" applyProtection="1">
      <alignment horizontal="center"/>
      <protection/>
    </xf>
    <xf numFmtId="172" fontId="5" fillId="0" borderId="12" xfId="47" applyFont="1" applyBorder="1" applyAlignment="1" applyProtection="1">
      <alignment horizontal="center"/>
      <protection/>
    </xf>
    <xf numFmtId="172" fontId="5" fillId="0" borderId="13" xfId="47" applyFont="1" applyBorder="1" applyAlignment="1" applyProtection="1">
      <alignment horizontal="center"/>
      <protection/>
    </xf>
    <xf numFmtId="172" fontId="9" fillId="33" borderId="14" xfId="47" applyFont="1" applyFill="1" applyBorder="1" applyAlignment="1" applyProtection="1">
      <alignment horizontal="center"/>
      <protection/>
    </xf>
    <xf numFmtId="172" fontId="9" fillId="33" borderId="15" xfId="47" applyFont="1" applyFill="1" applyBorder="1" applyAlignment="1" applyProtection="1">
      <alignment horizontal="center"/>
      <protection/>
    </xf>
    <xf numFmtId="172" fontId="9" fillId="0" borderId="14" xfId="47" applyFont="1" applyBorder="1" applyProtection="1">
      <alignment/>
      <protection/>
    </xf>
    <xf numFmtId="172" fontId="9" fillId="0" borderId="15" xfId="47" applyFont="1" applyBorder="1" applyProtection="1">
      <alignment/>
      <protection/>
    </xf>
    <xf numFmtId="172" fontId="10" fillId="0" borderId="16" xfId="47" applyFont="1" applyBorder="1" applyAlignment="1" applyProtection="1">
      <alignment horizontal="center"/>
      <protection/>
    </xf>
    <xf numFmtId="172" fontId="9" fillId="0" borderId="17" xfId="47" applyFont="1" applyBorder="1" applyProtection="1">
      <alignment/>
      <protection/>
    </xf>
    <xf numFmtId="172" fontId="9" fillId="0" borderId="18" xfId="47" applyFont="1" applyBorder="1" applyProtection="1">
      <alignment/>
      <protection/>
    </xf>
    <xf numFmtId="172" fontId="9" fillId="33" borderId="17" xfId="47" applyFont="1" applyFill="1" applyBorder="1" applyAlignment="1" applyProtection="1">
      <alignment horizontal="center"/>
      <protection/>
    </xf>
    <xf numFmtId="172" fontId="9" fillId="33" borderId="18" xfId="47" applyFont="1" applyFill="1" applyBorder="1" applyAlignment="1" applyProtection="1">
      <alignment horizontal="center"/>
      <protection/>
    </xf>
    <xf numFmtId="172" fontId="3" fillId="0" borderId="19" xfId="47" applyFont="1" applyBorder="1" applyProtection="1">
      <alignment/>
      <protection/>
    </xf>
    <xf numFmtId="172" fontId="3" fillId="0" borderId="20" xfId="47" applyFont="1" applyBorder="1" applyProtection="1">
      <alignment/>
      <protection/>
    </xf>
    <xf numFmtId="172" fontId="10" fillId="0" borderId="21" xfId="47" applyFont="1" applyBorder="1" applyAlignment="1" applyProtection="1" quotePrefix="1">
      <alignment horizontal="center"/>
      <protection/>
    </xf>
    <xf numFmtId="172" fontId="3" fillId="0" borderId="22" xfId="47" applyFont="1" applyBorder="1" applyProtection="1">
      <alignment/>
      <protection/>
    </xf>
    <xf numFmtId="172" fontId="3" fillId="0" borderId="23" xfId="47" applyFont="1" applyBorder="1" applyProtection="1">
      <alignment/>
      <protection/>
    </xf>
    <xf numFmtId="172" fontId="3" fillId="0" borderId="24" xfId="47" applyFont="1" applyBorder="1" applyProtection="1">
      <alignment/>
      <protection/>
    </xf>
    <xf numFmtId="172" fontId="10" fillId="0" borderId="25" xfId="47" applyFont="1" applyBorder="1" applyAlignment="1" applyProtection="1" quotePrefix="1">
      <alignment horizontal="center"/>
      <protection/>
    </xf>
    <xf numFmtId="172" fontId="3" fillId="0" borderId="26" xfId="47" applyFont="1" applyBorder="1" applyProtection="1">
      <alignment/>
      <protection/>
    </xf>
    <xf numFmtId="172" fontId="3" fillId="0" borderId="27" xfId="47" applyFont="1" applyBorder="1" applyProtection="1">
      <alignment/>
      <protection/>
    </xf>
    <xf numFmtId="172" fontId="10" fillId="0" borderId="28" xfId="47" applyFont="1" applyBorder="1" applyAlignment="1" applyProtection="1">
      <alignment horizontal="left"/>
      <protection/>
    </xf>
    <xf numFmtId="172" fontId="5" fillId="0" borderId="28" xfId="47" applyFont="1" applyBorder="1" applyAlignment="1" applyProtection="1">
      <alignment horizontal="center"/>
      <protection/>
    </xf>
    <xf numFmtId="172" fontId="10" fillId="0" borderId="21" xfId="47" applyFont="1" applyBorder="1" applyAlignment="1" applyProtection="1">
      <alignment horizontal="center"/>
      <protection/>
    </xf>
    <xf numFmtId="172" fontId="1" fillId="0" borderId="29" xfId="47" applyFont="1" applyBorder="1" applyAlignment="1" applyProtection="1">
      <alignment horizontal="right"/>
      <protection/>
    </xf>
    <xf numFmtId="0" fontId="7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2" fontId="1" fillId="0" borderId="33" xfId="47" applyFont="1" applyBorder="1" applyAlignment="1" applyProtection="1">
      <alignment horizontal="right"/>
      <protection/>
    </xf>
    <xf numFmtId="0" fontId="7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2" fontId="4" fillId="0" borderId="37" xfId="47" applyBorder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2" fontId="5" fillId="0" borderId="39" xfId="47" applyFont="1" applyBorder="1" applyAlignment="1" applyProtection="1">
      <alignment horizontal="left" indent="1"/>
      <protection/>
    </xf>
    <xf numFmtId="172" fontId="5" fillId="34" borderId="15" xfId="47" applyFont="1" applyFill="1" applyBorder="1" applyAlignment="1" applyProtection="1">
      <alignment horizontal="left"/>
      <protection locked="0"/>
    </xf>
    <xf numFmtId="172" fontId="5" fillId="34" borderId="18" xfId="47" applyFont="1" applyFill="1" applyBorder="1" applyAlignment="1" applyProtection="1">
      <alignment horizontal="left"/>
      <protection locked="0"/>
    </xf>
    <xf numFmtId="172" fontId="5" fillId="0" borderId="40" xfId="47" applyFont="1" applyBorder="1" applyProtection="1">
      <alignment/>
      <protection/>
    </xf>
    <xf numFmtId="172" fontId="5" fillId="0" borderId="22" xfId="47" applyFont="1" applyBorder="1" applyProtection="1">
      <alignment/>
      <protection/>
    </xf>
    <xf numFmtId="172" fontId="5" fillId="0" borderId="41" xfId="47" applyFont="1" applyBorder="1" applyAlignment="1" applyProtection="1">
      <alignment/>
      <protection locked="0"/>
    </xf>
    <xf numFmtId="172" fontId="5" fillId="0" borderId="42" xfId="47" applyFont="1" applyBorder="1" applyAlignment="1" applyProtection="1">
      <alignment horizontal="left" indent="1"/>
      <protection/>
    </xf>
    <xf numFmtId="172" fontId="5" fillId="34" borderId="22" xfId="47" applyFont="1" applyFill="1" applyBorder="1" applyAlignment="1" applyProtection="1">
      <alignment horizontal="left" indent="1"/>
      <protection locked="0"/>
    </xf>
    <xf numFmtId="172" fontId="5" fillId="0" borderId="19" xfId="47" applyFont="1" applyBorder="1" applyProtection="1">
      <alignment/>
      <protection/>
    </xf>
    <xf numFmtId="172" fontId="5" fillId="0" borderId="43" xfId="47" applyFont="1" applyBorder="1" applyAlignment="1" applyProtection="1">
      <alignment horizontal="left" indent="1"/>
      <protection/>
    </xf>
    <xf numFmtId="172" fontId="12" fillId="0" borderId="44" xfId="47" applyFont="1" applyFill="1" applyBorder="1" applyAlignment="1">
      <alignment horizontal="left"/>
      <protection/>
    </xf>
    <xf numFmtId="0" fontId="0" fillId="0" borderId="26" xfId="0" applyBorder="1" applyAlignment="1">
      <alignment/>
    </xf>
    <xf numFmtId="0" fontId="6" fillId="0" borderId="26" xfId="0" applyFont="1" applyBorder="1" applyAlignment="1" applyProtection="1">
      <alignment horizontal="right"/>
      <protection locked="0"/>
    </xf>
    <xf numFmtId="172" fontId="8" fillId="0" borderId="43" xfId="47" applyFont="1" applyBorder="1" applyAlignment="1" applyProtection="1">
      <alignment horizontal="center"/>
      <protection/>
    </xf>
    <xf numFmtId="172" fontId="5" fillId="0" borderId="35" xfId="47" applyFont="1" applyBorder="1" applyAlignment="1" applyProtection="1">
      <alignment horizontal="left" indent="1"/>
      <protection/>
    </xf>
    <xf numFmtId="172" fontId="5" fillId="0" borderId="45" xfId="47" applyFont="1" applyBorder="1" applyProtection="1">
      <alignment/>
      <protection/>
    </xf>
    <xf numFmtId="0" fontId="14" fillId="0" borderId="26" xfId="0" applyFont="1" applyBorder="1" applyAlignment="1" applyProtection="1">
      <alignment horizontal="center"/>
      <protection locked="0"/>
    </xf>
    <xf numFmtId="172" fontId="18" fillId="0" borderId="29" xfId="47" applyFont="1" applyBorder="1" applyAlignment="1" applyProtection="1">
      <alignment horizontal="center"/>
      <protection/>
    </xf>
    <xf numFmtId="172" fontId="18" fillId="0" borderId="46" xfId="47" applyFont="1" applyBorder="1" applyAlignment="1" applyProtection="1">
      <alignment horizontal="center"/>
      <protection/>
    </xf>
    <xf numFmtId="172" fontId="15" fillId="0" borderId="22" xfId="47" applyFont="1" applyBorder="1" applyProtection="1">
      <alignment/>
      <protection/>
    </xf>
    <xf numFmtId="172" fontId="4" fillId="0" borderId="47" xfId="47" applyBorder="1">
      <alignment/>
      <protection/>
    </xf>
    <xf numFmtId="0" fontId="1" fillId="0" borderId="48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/>
      <protection locked="0"/>
    </xf>
    <xf numFmtId="172" fontId="3" fillId="0" borderId="51" xfId="47" applyFont="1" applyBorder="1" applyAlignment="1" applyProtection="1">
      <alignment horizontal="center"/>
      <protection/>
    </xf>
    <xf numFmtId="172" fontId="10" fillId="0" borderId="52" xfId="47" applyFont="1" applyBorder="1" applyAlignment="1" applyProtection="1">
      <alignment horizontal="center"/>
      <protection/>
    </xf>
    <xf numFmtId="172" fontId="10" fillId="0" borderId="53" xfId="47" applyFont="1" applyBorder="1" applyAlignment="1" applyProtection="1">
      <alignment horizontal="center"/>
      <protection/>
    </xf>
    <xf numFmtId="172" fontId="10" fillId="0" borderId="54" xfId="47" applyFont="1" applyBorder="1" applyAlignment="1" applyProtection="1">
      <alignment horizontal="center"/>
      <protection/>
    </xf>
    <xf numFmtId="172" fontId="5" fillId="34" borderId="55" xfId="47" applyFont="1" applyFill="1" applyBorder="1" applyAlignment="1" applyProtection="1">
      <alignment horizontal="left" indent="1"/>
      <protection locked="0"/>
    </xf>
    <xf numFmtId="172" fontId="5" fillId="34" borderId="56" xfId="47" applyFont="1" applyFill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center"/>
      <protection locked="0"/>
    </xf>
    <xf numFmtId="172" fontId="9" fillId="0" borderId="58" xfId="47" applyFont="1" applyBorder="1" applyProtection="1">
      <alignment/>
      <protection/>
    </xf>
    <xf numFmtId="172" fontId="9" fillId="0" borderId="56" xfId="47" applyFont="1" applyBorder="1" applyProtection="1">
      <alignment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172" fontId="9" fillId="0" borderId="60" xfId="47" applyFont="1" applyBorder="1" applyAlignment="1" applyProtection="1">
      <alignment horizontal="right"/>
      <protection/>
    </xf>
    <xf numFmtId="172" fontId="9" fillId="0" borderId="61" xfId="47" applyFont="1" applyBorder="1" applyAlignment="1" applyProtection="1">
      <alignment horizontal="center"/>
      <protection/>
    </xf>
    <xf numFmtId="172" fontId="4" fillId="0" borderId="22" xfId="47" applyBorder="1">
      <alignment/>
      <protection/>
    </xf>
    <xf numFmtId="172" fontId="9" fillId="33" borderId="58" xfId="47" applyFont="1" applyFill="1" applyBorder="1" applyAlignment="1" applyProtection="1">
      <alignment horizontal="center"/>
      <protection/>
    </xf>
    <xf numFmtId="172" fontId="9" fillId="33" borderId="56" xfId="47" applyFont="1" applyFill="1" applyBorder="1" applyAlignment="1" applyProtection="1">
      <alignment horizontal="center"/>
      <protection/>
    </xf>
    <xf numFmtId="172" fontId="18" fillId="0" borderId="62" xfId="47" applyFont="1" applyBorder="1" applyAlignment="1" applyProtection="1">
      <alignment horizontal="center"/>
      <protection/>
    </xf>
    <xf numFmtId="172" fontId="18" fillId="0" borderId="63" xfId="47" applyFont="1" applyBorder="1" applyAlignment="1" applyProtection="1">
      <alignment horizontal="center"/>
      <protection/>
    </xf>
    <xf numFmtId="172" fontId="3" fillId="34" borderId="44" xfId="47" applyFont="1" applyFill="1" applyBorder="1" applyAlignment="1" applyProtection="1">
      <alignment horizontal="center"/>
      <protection locked="0"/>
    </xf>
    <xf numFmtId="172" fontId="4" fillId="0" borderId="64" xfId="47" applyBorder="1" applyAlignment="1">
      <alignment horizontal="center"/>
      <protection/>
    </xf>
    <xf numFmtId="172" fontId="3" fillId="34" borderId="39" xfId="47" applyFont="1" applyFill="1" applyBorder="1" applyAlignment="1" applyProtection="1">
      <alignment horizontal="center"/>
      <protection locked="0"/>
    </xf>
    <xf numFmtId="172" fontId="4" fillId="0" borderId="23" xfId="47" applyBorder="1" applyAlignment="1">
      <alignment horizontal="center"/>
      <protection/>
    </xf>
    <xf numFmtId="172" fontId="3" fillId="34" borderId="46" xfId="47" applyFont="1" applyFill="1" applyBorder="1" applyAlignment="1" applyProtection="1">
      <alignment horizontal="center"/>
      <protection locked="0"/>
    </xf>
    <xf numFmtId="172" fontId="4" fillId="0" borderId="65" xfId="47" applyBorder="1" applyAlignment="1">
      <alignment horizontal="center"/>
      <protection/>
    </xf>
    <xf numFmtId="172" fontId="3" fillId="34" borderId="46" xfId="47" applyFont="1" applyFill="1" applyBorder="1" applyAlignment="1" applyProtection="1" quotePrefix="1">
      <alignment horizontal="center"/>
      <protection locked="0"/>
    </xf>
    <xf numFmtId="172" fontId="3" fillId="34" borderId="43" xfId="47" applyFont="1" applyFill="1" applyBorder="1" applyAlignment="1" applyProtection="1">
      <alignment horizontal="center"/>
      <protection locked="0"/>
    </xf>
    <xf numFmtId="172" fontId="4" fillId="0" borderId="20" xfId="47" applyBorder="1" applyAlignment="1">
      <alignment horizontal="center"/>
      <protection/>
    </xf>
    <xf numFmtId="172" fontId="19" fillId="0" borderId="14" xfId="47" applyFont="1" applyBorder="1" applyAlignment="1">
      <alignment horizontal="center"/>
      <protection/>
    </xf>
    <xf numFmtId="172" fontId="19" fillId="0" borderId="66" xfId="47" applyFont="1" applyBorder="1" applyAlignment="1">
      <alignment horizontal="center"/>
      <protection/>
    </xf>
    <xf numFmtId="172" fontId="19" fillId="0" borderId="67" xfId="47" applyFont="1" applyBorder="1" applyAlignment="1">
      <alignment horizontal="center"/>
      <protection/>
    </xf>
    <xf numFmtId="172" fontId="19" fillId="0" borderId="68" xfId="47" applyFont="1" applyBorder="1" applyAlignment="1">
      <alignment horizontal="center"/>
      <protection/>
    </xf>
    <xf numFmtId="172" fontId="6" fillId="0" borderId="46" xfId="47" applyFont="1" applyBorder="1" applyAlignment="1">
      <alignment horizontal="center"/>
      <protection/>
    </xf>
    <xf numFmtId="0" fontId="11" fillId="0" borderId="65" xfId="0" applyFont="1" applyBorder="1" applyAlignment="1">
      <alignment horizontal="center"/>
    </xf>
    <xf numFmtId="172" fontId="3" fillId="34" borderId="39" xfId="47" applyFont="1" applyFill="1" applyBorder="1" applyAlignment="1" applyProtection="1">
      <alignment horizontal="center"/>
      <protection locked="0"/>
    </xf>
    <xf numFmtId="172" fontId="4" fillId="0" borderId="23" xfId="47" applyFont="1" applyBorder="1" applyAlignment="1">
      <alignment horizontal="center"/>
      <protection/>
    </xf>
    <xf numFmtId="172" fontId="3" fillId="34" borderId="39" xfId="47" applyFont="1" applyFill="1" applyBorder="1" applyAlignment="1" applyProtection="1" quotePrefix="1">
      <alignment horizontal="center"/>
      <protection locked="0"/>
    </xf>
    <xf numFmtId="0" fontId="7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9" xfId="0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70" xfId="0" applyBorder="1" applyAlignment="1">
      <alignment horizontal="center"/>
    </xf>
    <xf numFmtId="173" fontId="6" fillId="0" borderId="71" xfId="47" applyNumberFormat="1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>
      <alignment horizontal="center"/>
    </xf>
    <xf numFmtId="173" fontId="16" fillId="0" borderId="26" xfId="0" applyNumberFormat="1" applyFont="1" applyBorder="1" applyAlignment="1">
      <alignment horizontal="left"/>
    </xf>
    <xf numFmtId="173" fontId="16" fillId="0" borderId="64" xfId="0" applyNumberFormat="1" applyFont="1" applyBorder="1" applyAlignment="1">
      <alignment horizontal="left"/>
    </xf>
    <xf numFmtId="20" fontId="7" fillId="0" borderId="26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172" fontId="5" fillId="0" borderId="73" xfId="47" applyFont="1" applyBorder="1" applyAlignment="1" applyProtection="1">
      <alignment horizontal="center"/>
      <protection/>
    </xf>
    <xf numFmtId="172" fontId="6" fillId="0" borderId="13" xfId="47" applyFont="1" applyBorder="1" applyAlignment="1">
      <alignment horizontal="center"/>
      <protection/>
    </xf>
    <xf numFmtId="172" fontId="6" fillId="0" borderId="73" xfId="47" applyFont="1" applyBorder="1" applyAlignment="1">
      <alignment horizontal="center"/>
      <protection/>
    </xf>
    <xf numFmtId="172" fontId="6" fillId="0" borderId="74" xfId="47" applyFont="1" applyBorder="1" applyAlignment="1">
      <alignment horizontal="center"/>
      <protection/>
    </xf>
    <xf numFmtId="0" fontId="17" fillId="0" borderId="49" xfId="0" applyFont="1" applyBorder="1" applyAlignment="1" applyProtection="1">
      <alignment horizontal="left"/>
      <protection locked="0"/>
    </xf>
    <xf numFmtId="0" fontId="13" fillId="0" borderId="49" xfId="0" applyFont="1" applyBorder="1" applyAlignment="1">
      <alignment/>
    </xf>
    <xf numFmtId="0" fontId="13" fillId="0" borderId="75" xfId="0" applyFont="1" applyBorder="1" applyAlignment="1">
      <alignment/>
    </xf>
    <xf numFmtId="172" fontId="11" fillId="0" borderId="76" xfId="47" applyFont="1" applyFill="1" applyBorder="1" applyAlignment="1">
      <alignment horizontal="left"/>
      <protection/>
    </xf>
    <xf numFmtId="0" fontId="11" fillId="0" borderId="49" xfId="0" applyFont="1" applyBorder="1" applyAlignment="1">
      <alignment/>
    </xf>
    <xf numFmtId="172" fontId="5" fillId="0" borderId="43" xfId="47" applyFont="1" applyBorder="1" applyAlignment="1" applyProtection="1">
      <alignment horizontal="center"/>
      <protection/>
    </xf>
    <xf numFmtId="172" fontId="5" fillId="0" borderId="20" xfId="47" applyFont="1" applyBorder="1" applyAlignment="1" applyProtection="1">
      <alignment horizontal="center"/>
      <protection/>
    </xf>
    <xf numFmtId="172" fontId="5" fillId="0" borderId="43" xfId="47" applyFont="1" applyBorder="1" applyAlignment="1" applyProtection="1" quotePrefix="1">
      <alignment horizontal="center"/>
      <protection/>
    </xf>
    <xf numFmtId="0" fontId="17" fillId="0" borderId="75" xfId="0" applyFont="1" applyBorder="1" applyAlignment="1" applyProtection="1">
      <alignment horizontal="left"/>
      <protection locked="0"/>
    </xf>
    <xf numFmtId="0" fontId="7" fillId="0" borderId="49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75" fontId="7" fillId="0" borderId="26" xfId="0" applyNumberFormat="1" applyFont="1" applyBorder="1" applyAlignment="1">
      <alignment horizontal="left"/>
    </xf>
    <xf numFmtId="175" fontId="7" fillId="0" borderId="72" xfId="0" applyNumberFormat="1" applyFont="1" applyBorder="1" applyAlignment="1">
      <alignment horizontal="left"/>
    </xf>
    <xf numFmtId="0" fontId="11" fillId="0" borderId="65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172" fontId="12" fillId="0" borderId="44" xfId="47" applyFont="1" applyFill="1" applyBorder="1" applyAlignment="1">
      <alignment horizontal="left"/>
      <protection/>
    </xf>
    <xf numFmtId="0" fontId="0" fillId="0" borderId="26" xfId="0" applyBorder="1" applyAlignment="1">
      <alignment/>
    </xf>
    <xf numFmtId="0" fontId="3" fillId="0" borderId="51" xfId="0" applyFont="1" applyBorder="1" applyAlignment="1" applyProtection="1">
      <alignment horizontal="center"/>
      <protection/>
    </xf>
    <xf numFmtId="0" fontId="5" fillId="0" borderId="73" xfId="0" applyFont="1" applyBorder="1" applyAlignment="1" applyProtection="1">
      <alignment horizontal="center"/>
      <protection/>
    </xf>
    <xf numFmtId="0" fontId="11" fillId="0" borderId="13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10" fillId="0" borderId="7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0" fillId="0" borderId="52" xfId="0" applyFont="1" applyBorder="1" applyAlignment="1" applyProtection="1">
      <alignment horizontal="center"/>
      <protection/>
    </xf>
    <xf numFmtId="0" fontId="11" fillId="34" borderId="46" xfId="0" applyFont="1" applyFill="1" applyBorder="1" applyAlignment="1">
      <alignment horizontal="left" indent="1"/>
    </xf>
    <xf numFmtId="0" fontId="11" fillId="34" borderId="15" xfId="0" applyFont="1" applyFill="1" applyBorder="1" applyAlignment="1">
      <alignment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15" xfId="0" applyNumberFormat="1" applyFont="1" applyBorder="1" applyAlignment="1" applyProtection="1">
      <alignment horizontal="center"/>
      <protection/>
    </xf>
    <xf numFmtId="0" fontId="9" fillId="0" borderId="77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19" fillId="0" borderId="1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0" fillId="0" borderId="53" xfId="0" applyFont="1" applyBorder="1" applyAlignment="1" applyProtection="1">
      <alignment horizontal="center"/>
      <protection/>
    </xf>
    <xf numFmtId="172" fontId="9" fillId="0" borderId="14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172" fontId="9" fillId="0" borderId="18" xfId="0" applyNumberFormat="1" applyFont="1" applyBorder="1" applyAlignment="1" applyProtection="1">
      <alignment horizontal="center"/>
      <protection/>
    </xf>
    <xf numFmtId="172" fontId="9" fillId="0" borderId="17" xfId="0" applyNumberFormat="1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0" fontId="11" fillId="34" borderId="63" xfId="0" applyFont="1" applyFill="1" applyBorder="1" applyAlignment="1">
      <alignment horizontal="left" indent="1"/>
    </xf>
    <xf numFmtId="0" fontId="11" fillId="34" borderId="78" xfId="0" applyFont="1" applyFill="1" applyBorder="1" applyAlignment="1">
      <alignment/>
    </xf>
    <xf numFmtId="172" fontId="9" fillId="0" borderId="67" xfId="0" applyNumberFormat="1" applyFont="1" applyBorder="1" applyAlignment="1" applyProtection="1">
      <alignment horizontal="center"/>
      <protection/>
    </xf>
    <xf numFmtId="0" fontId="9" fillId="0" borderId="78" xfId="0" applyFont="1" applyBorder="1" applyAlignment="1" applyProtection="1">
      <alignment horizontal="center"/>
      <protection/>
    </xf>
    <xf numFmtId="0" fontId="9" fillId="33" borderId="67" xfId="0" applyFont="1" applyFill="1" applyBorder="1" applyAlignment="1" applyProtection="1">
      <alignment horizontal="center"/>
      <protection/>
    </xf>
    <xf numFmtId="0" fontId="9" fillId="33" borderId="78" xfId="0" applyFont="1" applyFill="1" applyBorder="1" applyAlignment="1" applyProtection="1">
      <alignment horizontal="center"/>
      <protection/>
    </xf>
    <xf numFmtId="0" fontId="9" fillId="0" borderId="79" xfId="0" applyFont="1" applyBorder="1" applyAlignment="1" applyProtection="1">
      <alignment horizontal="center"/>
      <protection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/>
    </xf>
    <xf numFmtId="0" fontId="37" fillId="0" borderId="22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3" fillId="0" borderId="8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 quotePrefix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81" xfId="0" applyBorder="1" applyAlignment="1">
      <alignment/>
    </xf>
    <xf numFmtId="0" fontId="10" fillId="0" borderId="21" xfId="0" applyFont="1" applyBorder="1" applyAlignment="1" applyProtection="1" quotePrefix="1">
      <alignment horizontal="center"/>
      <protection/>
    </xf>
    <xf numFmtId="172" fontId="5" fillId="0" borderId="82" xfId="47" applyFont="1" applyBorder="1" applyAlignment="1" applyProtection="1">
      <alignment horizontal="left" indent="1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72" fontId="9" fillId="34" borderId="82" xfId="47" applyFont="1" applyFill="1" applyBorder="1" applyAlignment="1" applyProtection="1">
      <alignment horizontal="center"/>
      <protection locked="0"/>
    </xf>
    <xf numFmtId="172" fontId="38" fillId="0" borderId="83" xfId="47" applyFont="1" applyBorder="1" applyAlignment="1" applyProtection="1">
      <alignment horizontal="center"/>
      <protection locked="0"/>
    </xf>
    <xf numFmtId="172" fontId="9" fillId="34" borderId="82" xfId="47" applyFont="1" applyFill="1" applyBorder="1" applyAlignment="1" applyProtection="1" quotePrefix="1">
      <alignment horizontal="center"/>
      <protection locked="0"/>
    </xf>
    <xf numFmtId="0" fontId="1" fillId="0" borderId="29" xfId="0" applyFont="1" applyBorder="1" applyAlignment="1" applyProtection="1">
      <alignment horizontal="center"/>
      <protection/>
    </xf>
    <xf numFmtId="172" fontId="7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24" xfId="0" applyFont="1" applyBorder="1" applyAlignment="1" applyProtection="1">
      <alignment/>
      <protection/>
    </xf>
    <xf numFmtId="172" fontId="9" fillId="34" borderId="46" xfId="47" applyFont="1" applyFill="1" applyBorder="1" applyAlignment="1" applyProtection="1">
      <alignment horizontal="center"/>
      <protection locked="0"/>
    </xf>
    <xf numFmtId="172" fontId="38" fillId="0" borderId="65" xfId="47" applyFont="1" applyBorder="1" applyAlignment="1" applyProtection="1">
      <alignment horizontal="center"/>
      <protection locked="0"/>
    </xf>
    <xf numFmtId="172" fontId="5" fillId="0" borderId="84" xfId="47" applyFont="1" applyBorder="1" applyAlignment="1" applyProtection="1">
      <alignment horizontal="left" indent="1"/>
      <protection/>
    </xf>
    <xf numFmtId="172" fontId="5" fillId="0" borderId="85" xfId="47" applyFont="1" applyBorder="1" applyProtection="1">
      <alignment/>
      <protection/>
    </xf>
    <xf numFmtId="0" fontId="8" fillId="0" borderId="85" xfId="0" applyFont="1" applyBorder="1" applyAlignment="1" applyProtection="1">
      <alignment/>
      <protection/>
    </xf>
    <xf numFmtId="0" fontId="8" fillId="0" borderId="86" xfId="0" applyFont="1" applyBorder="1" applyAlignment="1" applyProtection="1">
      <alignment/>
      <protection/>
    </xf>
    <xf numFmtId="172" fontId="9" fillId="34" borderId="43" xfId="47" applyFont="1" applyFill="1" applyBorder="1" applyAlignment="1" applyProtection="1">
      <alignment horizontal="center"/>
      <protection locked="0"/>
    </xf>
    <xf numFmtId="172" fontId="38" fillId="0" borderId="20" xfId="47" applyFont="1" applyBorder="1" applyAlignment="1" applyProtection="1">
      <alignment horizontal="center"/>
      <protection locked="0"/>
    </xf>
    <xf numFmtId="172" fontId="9" fillId="34" borderId="39" xfId="47" applyFont="1" applyFill="1" applyBorder="1" applyAlignment="1" applyProtection="1">
      <alignment horizontal="center"/>
      <protection locked="0"/>
    </xf>
    <xf numFmtId="172" fontId="38" fillId="0" borderId="23" xfId="47" applyFont="1" applyBorder="1" applyAlignment="1" applyProtection="1">
      <alignment horizontal="center"/>
      <protection locked="0"/>
    </xf>
    <xf numFmtId="172" fontId="9" fillId="34" borderId="31" xfId="47" applyFont="1" applyFill="1" applyBorder="1" applyAlignment="1" applyProtection="1">
      <alignment horizontal="center"/>
      <protection locked="0"/>
    </xf>
    <xf numFmtId="172" fontId="38" fillId="0" borderId="87" xfId="47" applyFont="1" applyBorder="1" applyAlignment="1" applyProtection="1">
      <alignment horizontal="center"/>
      <protection locked="0"/>
    </xf>
    <xf numFmtId="172" fontId="9" fillId="34" borderId="46" xfId="47" applyFont="1" applyFill="1" applyBorder="1" applyAlignment="1" applyProtection="1" quotePrefix="1">
      <alignment horizontal="center"/>
      <protection locked="0"/>
    </xf>
    <xf numFmtId="0" fontId="10" fillId="0" borderId="25" xfId="0" applyFont="1" applyBorder="1" applyAlignment="1" applyProtection="1" quotePrefix="1">
      <alignment horizontal="center"/>
      <protection/>
    </xf>
    <xf numFmtId="0" fontId="8" fillId="0" borderId="45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172" fontId="9" fillId="34" borderId="88" xfId="47" applyFont="1" applyFill="1" applyBorder="1" applyAlignment="1" applyProtection="1">
      <alignment horizontal="center"/>
      <protection locked="0"/>
    </xf>
    <xf numFmtId="172" fontId="38" fillId="0" borderId="89" xfId="47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/>
    </xf>
    <xf numFmtId="172" fontId="7" fillId="0" borderId="3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49" fontId="41" fillId="0" borderId="90" xfId="45" applyNumberFormat="1" applyFont="1" applyFill="1" applyBorder="1" applyAlignment="1" applyProtection="1">
      <alignment horizontal="left"/>
      <protection/>
    </xf>
    <xf numFmtId="49" fontId="41" fillId="0" borderId="91" xfId="45" applyNumberFormat="1" applyFont="1" applyFill="1" applyBorder="1" applyAlignment="1" applyProtection="1">
      <alignment horizontal="left"/>
      <protection/>
    </xf>
    <xf numFmtId="49" fontId="41" fillId="0" borderId="92" xfId="45" applyNumberFormat="1" applyFont="1" applyFill="1" applyBorder="1" applyAlignment="1" applyProtection="1">
      <alignment horizontal="left"/>
      <protection/>
    </xf>
    <xf numFmtId="49" fontId="11" fillId="0" borderId="93" xfId="45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3" fillId="0" borderId="21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172" fontId="9" fillId="0" borderId="10" xfId="47" applyFont="1" applyBorder="1" applyAlignment="1" applyProtection="1">
      <alignment horizontal="right"/>
      <protection/>
    </xf>
    <xf numFmtId="172" fontId="9" fillId="0" borderId="11" xfId="47" applyFont="1" applyBorder="1" applyAlignment="1" applyProtection="1">
      <alignment horizontal="center"/>
      <protection/>
    </xf>
    <xf numFmtId="172" fontId="7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8" fillId="0" borderId="85" xfId="0" applyFont="1" applyBorder="1" applyAlignment="1" applyProtection="1">
      <alignment/>
      <protection/>
    </xf>
    <xf numFmtId="0" fontId="8" fillId="0" borderId="86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172" fontId="7" fillId="0" borderId="34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10" fillId="0" borderId="21" xfId="0" applyFont="1" applyBorder="1" applyAlignment="1" applyProtection="1" quotePrefix="1">
      <alignment horizontal="center"/>
      <protection/>
    </xf>
    <xf numFmtId="0" fontId="10" fillId="0" borderId="25" xfId="0" applyFont="1" applyBorder="1" applyAlignment="1" applyProtection="1" quotePrefix="1">
      <alignment horizontal="center"/>
      <protection/>
    </xf>
    <xf numFmtId="0" fontId="3" fillId="0" borderId="80" xfId="0" applyFont="1" applyBorder="1" applyAlignment="1" applyProtection="1">
      <alignment horizontal="center"/>
      <protection/>
    </xf>
    <xf numFmtId="172" fontId="5" fillId="0" borderId="39" xfId="47" applyFont="1" applyBorder="1" applyAlignment="1" applyProtection="1">
      <alignment horizontal="left" indent="1"/>
      <protection/>
    </xf>
    <xf numFmtId="172" fontId="5" fillId="0" borderId="22" xfId="47" applyFont="1" applyBorder="1" applyProtection="1">
      <alignment/>
      <protection/>
    </xf>
    <xf numFmtId="172" fontId="5" fillId="0" borderId="41" xfId="47" applyFont="1" applyBorder="1" applyAlignment="1" applyProtection="1">
      <alignment/>
      <protection locked="0"/>
    </xf>
    <xf numFmtId="172" fontId="5" fillId="0" borderId="42" xfId="47" applyFont="1" applyBorder="1" applyAlignment="1" applyProtection="1">
      <alignment horizontal="left" indent="1"/>
      <protection/>
    </xf>
    <xf numFmtId="172" fontId="5" fillId="0" borderId="82" xfId="47" applyFont="1" applyBorder="1" applyAlignment="1" applyProtection="1">
      <alignment horizontal="left" indent="1"/>
      <protection/>
    </xf>
    <xf numFmtId="0" fontId="11" fillId="34" borderId="15" xfId="0" applyFont="1" applyFill="1" applyBorder="1" applyAlignment="1">
      <alignment/>
    </xf>
    <xf numFmtId="0" fontId="11" fillId="34" borderId="46" xfId="0" applyFont="1" applyFill="1" applyBorder="1" applyAlignment="1">
      <alignment horizontal="left" indent="1"/>
    </xf>
    <xf numFmtId="0" fontId="6" fillId="0" borderId="26" xfId="0" applyFont="1" applyBorder="1" applyAlignment="1" applyProtection="1">
      <alignment horizontal="right"/>
      <protection locked="0"/>
    </xf>
    <xf numFmtId="172" fontId="8" fillId="0" borderId="43" xfId="47" applyFont="1" applyBorder="1" applyAlignment="1" applyProtection="1">
      <alignment horizontal="center"/>
      <protection/>
    </xf>
    <xf numFmtId="172" fontId="5" fillId="0" borderId="35" xfId="47" applyFont="1" applyBorder="1" applyAlignment="1" applyProtection="1">
      <alignment horizontal="left" indent="1"/>
      <protection/>
    </xf>
    <xf numFmtId="172" fontId="5" fillId="0" borderId="45" xfId="47" applyFont="1" applyBorder="1" applyProtection="1">
      <alignment/>
      <protection/>
    </xf>
    <xf numFmtId="172" fontId="5" fillId="0" borderId="85" xfId="47" applyFont="1" applyBorder="1" applyProtection="1">
      <alignment/>
      <protection/>
    </xf>
    <xf numFmtId="172" fontId="5" fillId="0" borderId="84" xfId="47" applyFont="1" applyBorder="1" applyAlignment="1" applyProtection="1">
      <alignment horizontal="left" indent="1"/>
      <protection/>
    </xf>
    <xf numFmtId="0" fontId="14" fillId="0" borderId="26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15" xfId="0" applyNumberFormat="1" applyFont="1" applyBorder="1" applyAlignment="1" applyProtection="1">
      <alignment horizontal="center"/>
      <protection/>
    </xf>
    <xf numFmtId="0" fontId="9" fillId="0" borderId="77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172" fontId="9" fillId="0" borderId="14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172" fontId="9" fillId="0" borderId="18" xfId="0" applyNumberFormat="1" applyFont="1" applyBorder="1" applyAlignment="1" applyProtection="1">
      <alignment horizontal="center"/>
      <protection/>
    </xf>
    <xf numFmtId="172" fontId="9" fillId="0" borderId="17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15" fillId="0" borderId="22" xfId="47" applyFont="1" applyBorder="1" applyProtection="1">
      <alignment/>
      <protection/>
    </xf>
    <xf numFmtId="0" fontId="1" fillId="0" borderId="48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/>
    </xf>
    <xf numFmtId="0" fontId="37" fillId="0" borderId="22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3" fillId="0" borderId="59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0" fontId="11" fillId="34" borderId="63" xfId="0" applyFont="1" applyFill="1" applyBorder="1" applyAlignment="1">
      <alignment horizontal="left" indent="1"/>
    </xf>
    <xf numFmtId="0" fontId="11" fillId="34" borderId="78" xfId="0" applyFont="1" applyFill="1" applyBorder="1" applyAlignment="1">
      <alignment/>
    </xf>
    <xf numFmtId="172" fontId="9" fillId="0" borderId="67" xfId="0" applyNumberFormat="1" applyFont="1" applyBorder="1" applyAlignment="1" applyProtection="1">
      <alignment horizontal="center"/>
      <protection/>
    </xf>
    <xf numFmtId="0" fontId="9" fillId="0" borderId="78" xfId="0" applyFont="1" applyBorder="1" applyAlignment="1" applyProtection="1">
      <alignment horizontal="center"/>
      <protection/>
    </xf>
    <xf numFmtId="0" fontId="9" fillId="33" borderId="67" xfId="0" applyFont="1" applyFill="1" applyBorder="1" applyAlignment="1" applyProtection="1">
      <alignment horizontal="center"/>
      <protection/>
    </xf>
    <xf numFmtId="0" fontId="9" fillId="33" borderId="78" xfId="0" applyFont="1" applyFill="1" applyBorder="1" applyAlignment="1" applyProtection="1">
      <alignment horizontal="center"/>
      <protection/>
    </xf>
    <xf numFmtId="0" fontId="9" fillId="0" borderId="79" xfId="0" applyFont="1" applyBorder="1" applyAlignment="1" applyProtection="1">
      <alignment horizontal="center"/>
      <protection/>
    </xf>
    <xf numFmtId="172" fontId="9" fillId="0" borderId="60" xfId="47" applyFont="1" applyBorder="1" applyAlignment="1" applyProtection="1">
      <alignment horizontal="right"/>
      <protection/>
    </xf>
    <xf numFmtId="172" fontId="9" fillId="0" borderId="61" xfId="47" applyFont="1" applyBorder="1" applyAlignment="1" applyProtection="1">
      <alignment horizontal="center"/>
      <protection/>
    </xf>
    <xf numFmtId="0" fontId="0" fillId="0" borderId="0" xfId="0" applyAlignment="1">
      <alignment/>
    </xf>
    <xf numFmtId="172" fontId="9" fillId="0" borderId="10" xfId="47" applyFont="1" applyBorder="1" applyAlignment="1" applyProtection="1">
      <alignment horizontal="right"/>
      <protection/>
    </xf>
    <xf numFmtId="172" fontId="9" fillId="0" borderId="11" xfId="47" applyFont="1" applyBorder="1" applyAlignment="1" applyProtection="1">
      <alignment horizontal="center"/>
      <protection/>
    </xf>
    <xf numFmtId="172" fontId="5" fillId="0" borderId="12" xfId="47" applyFont="1" applyBorder="1" applyAlignment="1" applyProtection="1">
      <alignment horizontal="center"/>
      <protection/>
    </xf>
    <xf numFmtId="172" fontId="5" fillId="0" borderId="13" xfId="47" applyFont="1" applyBorder="1" applyAlignment="1" applyProtection="1">
      <alignment horizontal="center"/>
      <protection/>
    </xf>
    <xf numFmtId="172" fontId="9" fillId="33" borderId="14" xfId="47" applyFont="1" applyFill="1" applyBorder="1" applyAlignment="1" applyProtection="1">
      <alignment horizontal="center"/>
      <protection/>
    </xf>
    <xf numFmtId="172" fontId="9" fillId="33" borderId="15" xfId="47" applyFont="1" applyFill="1" applyBorder="1" applyAlignment="1" applyProtection="1">
      <alignment horizontal="center"/>
      <protection/>
    </xf>
    <xf numFmtId="172" fontId="9" fillId="0" borderId="14" xfId="47" applyFont="1" applyBorder="1" applyProtection="1">
      <alignment/>
      <protection/>
    </xf>
    <xf numFmtId="172" fontId="9" fillId="0" borderId="15" xfId="47" applyFont="1" applyBorder="1" applyProtection="1">
      <alignment/>
      <protection/>
    </xf>
    <xf numFmtId="172" fontId="10" fillId="0" borderId="16" xfId="47" applyFont="1" applyBorder="1" applyAlignment="1" applyProtection="1">
      <alignment horizontal="center"/>
      <protection/>
    </xf>
    <xf numFmtId="172" fontId="9" fillId="0" borderId="17" xfId="47" applyFont="1" applyBorder="1" applyProtection="1">
      <alignment/>
      <protection/>
    </xf>
    <xf numFmtId="172" fontId="9" fillId="0" borderId="18" xfId="47" applyFont="1" applyBorder="1" applyProtection="1">
      <alignment/>
      <protection/>
    </xf>
    <xf numFmtId="172" fontId="9" fillId="33" borderId="17" xfId="47" applyFont="1" applyFill="1" applyBorder="1" applyAlignment="1" applyProtection="1">
      <alignment horizontal="center"/>
      <protection/>
    </xf>
    <xf numFmtId="172" fontId="9" fillId="33" borderId="18" xfId="47" applyFont="1" applyFill="1" applyBorder="1" applyAlignment="1" applyProtection="1">
      <alignment horizontal="center"/>
      <protection/>
    </xf>
    <xf numFmtId="172" fontId="3" fillId="0" borderId="19" xfId="47" applyFont="1" applyBorder="1" applyProtection="1">
      <alignment/>
      <protection/>
    </xf>
    <xf numFmtId="172" fontId="3" fillId="0" borderId="20" xfId="47" applyFont="1" applyBorder="1" applyProtection="1">
      <alignment/>
      <protection/>
    </xf>
    <xf numFmtId="172" fontId="10" fillId="0" borderId="21" xfId="47" applyFont="1" applyBorder="1" applyAlignment="1" applyProtection="1" quotePrefix="1">
      <alignment horizontal="center"/>
      <protection/>
    </xf>
    <xf numFmtId="172" fontId="3" fillId="0" borderId="22" xfId="47" applyFont="1" applyBorder="1" applyProtection="1">
      <alignment/>
      <protection/>
    </xf>
    <xf numFmtId="172" fontId="3" fillId="0" borderId="23" xfId="47" applyFont="1" applyBorder="1" applyProtection="1">
      <alignment/>
      <protection/>
    </xf>
    <xf numFmtId="172" fontId="3" fillId="0" borderId="24" xfId="47" applyFont="1" applyBorder="1" applyProtection="1">
      <alignment/>
      <protection/>
    </xf>
    <xf numFmtId="172" fontId="10" fillId="0" borderId="25" xfId="47" applyFont="1" applyBorder="1" applyAlignment="1" applyProtection="1" quotePrefix="1">
      <alignment horizontal="center"/>
      <protection/>
    </xf>
    <xf numFmtId="172" fontId="3" fillId="0" borderId="26" xfId="47" applyFont="1" applyBorder="1" applyProtection="1">
      <alignment/>
      <protection/>
    </xf>
    <xf numFmtId="172" fontId="3" fillId="0" borderId="27" xfId="47" applyFont="1" applyBorder="1" applyProtection="1">
      <alignment/>
      <protection/>
    </xf>
    <xf numFmtId="172" fontId="10" fillId="0" borderId="28" xfId="47" applyFont="1" applyBorder="1" applyAlignment="1" applyProtection="1">
      <alignment horizontal="left"/>
      <protection/>
    </xf>
    <xf numFmtId="172" fontId="5" fillId="0" borderId="28" xfId="47" applyFont="1" applyBorder="1" applyAlignment="1" applyProtection="1">
      <alignment horizontal="center"/>
      <protection/>
    </xf>
    <xf numFmtId="172" fontId="10" fillId="0" borderId="21" xfId="47" applyFont="1" applyBorder="1" applyAlignment="1" applyProtection="1">
      <alignment horizontal="center"/>
      <protection/>
    </xf>
    <xf numFmtId="172" fontId="1" fillId="0" borderId="29" xfId="47" applyFont="1" applyBorder="1" applyAlignment="1" applyProtection="1">
      <alignment horizontal="right"/>
      <protection/>
    </xf>
    <xf numFmtId="0" fontId="7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2" fontId="1" fillId="0" borderId="33" xfId="47" applyFont="1" applyBorder="1" applyAlignment="1" applyProtection="1">
      <alignment horizontal="right"/>
      <protection/>
    </xf>
    <xf numFmtId="0" fontId="7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2" fontId="4" fillId="0" borderId="37" xfId="47" applyBorder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2" fontId="5" fillId="0" borderId="39" xfId="47" applyFont="1" applyBorder="1" applyAlignment="1" applyProtection="1">
      <alignment horizontal="left" indent="1"/>
      <protection/>
    </xf>
    <xf numFmtId="172" fontId="5" fillId="34" borderId="15" xfId="47" applyFont="1" applyFill="1" applyBorder="1" applyAlignment="1" applyProtection="1">
      <alignment horizontal="left"/>
      <protection locked="0"/>
    </xf>
    <xf numFmtId="172" fontId="5" fillId="34" borderId="18" xfId="47" applyFont="1" applyFill="1" applyBorder="1" applyAlignment="1" applyProtection="1">
      <alignment horizontal="left"/>
      <protection locked="0"/>
    </xf>
    <xf numFmtId="172" fontId="5" fillId="0" borderId="40" xfId="47" applyFont="1" applyBorder="1" applyProtection="1">
      <alignment/>
      <protection/>
    </xf>
    <xf numFmtId="172" fontId="5" fillId="0" borderId="22" xfId="47" applyFont="1" applyBorder="1" applyProtection="1">
      <alignment/>
      <protection/>
    </xf>
    <xf numFmtId="172" fontId="5" fillId="0" borderId="41" xfId="47" applyFont="1" applyBorder="1" applyAlignment="1" applyProtection="1">
      <alignment/>
      <protection locked="0"/>
    </xf>
    <xf numFmtId="172" fontId="5" fillId="0" borderId="42" xfId="47" applyFont="1" applyBorder="1" applyAlignment="1" applyProtection="1">
      <alignment horizontal="left" indent="1"/>
      <protection/>
    </xf>
    <xf numFmtId="172" fontId="5" fillId="34" borderId="22" xfId="47" applyFont="1" applyFill="1" applyBorder="1" applyAlignment="1" applyProtection="1">
      <alignment horizontal="left" indent="1"/>
      <protection locked="0"/>
    </xf>
    <xf numFmtId="172" fontId="5" fillId="0" borderId="19" xfId="47" applyFont="1" applyBorder="1" applyProtection="1">
      <alignment/>
      <protection/>
    </xf>
    <xf numFmtId="172" fontId="5" fillId="0" borderId="43" xfId="47" applyFont="1" applyBorder="1" applyAlignment="1" applyProtection="1">
      <alignment horizontal="left" indent="1"/>
      <protection/>
    </xf>
    <xf numFmtId="172" fontId="12" fillId="0" borderId="44" xfId="47" applyFont="1" applyFill="1" applyBorder="1" applyAlignment="1">
      <alignment horizontal="left"/>
      <protection/>
    </xf>
    <xf numFmtId="0" fontId="0" fillId="0" borderId="26" xfId="0" applyBorder="1" applyAlignment="1">
      <alignment/>
    </xf>
    <xf numFmtId="0" fontId="6" fillId="0" borderId="26" xfId="0" applyFont="1" applyBorder="1" applyAlignment="1" applyProtection="1">
      <alignment horizontal="right"/>
      <protection locked="0"/>
    </xf>
    <xf numFmtId="172" fontId="8" fillId="0" borderId="43" xfId="47" applyFont="1" applyBorder="1" applyAlignment="1" applyProtection="1">
      <alignment horizontal="center"/>
      <protection/>
    </xf>
    <xf numFmtId="172" fontId="5" fillId="0" borderId="35" xfId="47" applyFont="1" applyBorder="1" applyAlignment="1" applyProtection="1">
      <alignment horizontal="left" indent="1"/>
      <protection/>
    </xf>
    <xf numFmtId="172" fontId="5" fillId="0" borderId="45" xfId="47" applyFont="1" applyBorder="1" applyProtection="1">
      <alignment/>
      <protection/>
    </xf>
    <xf numFmtId="0" fontId="14" fillId="0" borderId="26" xfId="0" applyFont="1" applyBorder="1" applyAlignment="1" applyProtection="1">
      <alignment horizontal="center"/>
      <protection locked="0"/>
    </xf>
    <xf numFmtId="172" fontId="18" fillId="0" borderId="29" xfId="47" applyFont="1" applyBorder="1" applyAlignment="1" applyProtection="1">
      <alignment horizontal="center"/>
      <protection/>
    </xf>
    <xf numFmtId="172" fontId="18" fillId="0" borderId="46" xfId="47" applyFont="1" applyBorder="1" applyAlignment="1" applyProtection="1">
      <alignment horizontal="center"/>
      <protection/>
    </xf>
    <xf numFmtId="172" fontId="15" fillId="0" borderId="22" xfId="47" applyFont="1" applyBorder="1" applyProtection="1">
      <alignment/>
      <protection/>
    </xf>
    <xf numFmtId="172" fontId="4" fillId="0" borderId="47" xfId="47" applyBorder="1">
      <alignment/>
      <protection/>
    </xf>
    <xf numFmtId="0" fontId="1" fillId="0" borderId="48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/>
      <protection locked="0"/>
    </xf>
    <xf numFmtId="172" fontId="3" fillId="0" borderId="51" xfId="47" applyFont="1" applyBorder="1" applyAlignment="1" applyProtection="1">
      <alignment horizontal="center"/>
      <protection/>
    </xf>
    <xf numFmtId="172" fontId="10" fillId="0" borderId="52" xfId="47" applyFont="1" applyBorder="1" applyAlignment="1" applyProtection="1">
      <alignment horizontal="center"/>
      <protection/>
    </xf>
    <xf numFmtId="172" fontId="10" fillId="0" borderId="53" xfId="47" applyFont="1" applyBorder="1" applyAlignment="1" applyProtection="1">
      <alignment horizontal="center"/>
      <protection/>
    </xf>
    <xf numFmtId="172" fontId="10" fillId="0" borderId="54" xfId="47" applyFont="1" applyBorder="1" applyAlignment="1" applyProtection="1">
      <alignment horizontal="center"/>
      <protection/>
    </xf>
    <xf numFmtId="172" fontId="5" fillId="34" borderId="55" xfId="47" applyFont="1" applyFill="1" applyBorder="1" applyAlignment="1" applyProtection="1">
      <alignment horizontal="left" indent="1"/>
      <protection locked="0"/>
    </xf>
    <xf numFmtId="172" fontId="5" fillId="34" borderId="56" xfId="47" applyFont="1" applyFill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center"/>
      <protection locked="0"/>
    </xf>
    <xf numFmtId="172" fontId="9" fillId="0" borderId="58" xfId="47" applyFont="1" applyBorder="1" applyProtection="1">
      <alignment/>
      <protection/>
    </xf>
    <xf numFmtId="172" fontId="9" fillId="0" borderId="56" xfId="47" applyFont="1" applyBorder="1" applyProtection="1">
      <alignment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172" fontId="9" fillId="0" borderId="60" xfId="47" applyFont="1" applyBorder="1" applyAlignment="1" applyProtection="1">
      <alignment horizontal="right"/>
      <protection/>
    </xf>
    <xf numFmtId="172" fontId="9" fillId="0" borderId="61" xfId="47" applyFont="1" applyBorder="1" applyAlignment="1" applyProtection="1">
      <alignment horizontal="center"/>
      <protection/>
    </xf>
    <xf numFmtId="172" fontId="4" fillId="0" borderId="22" xfId="47" applyBorder="1">
      <alignment/>
      <protection/>
    </xf>
    <xf numFmtId="172" fontId="9" fillId="33" borderId="58" xfId="47" applyFont="1" applyFill="1" applyBorder="1" applyAlignment="1" applyProtection="1">
      <alignment horizontal="center"/>
      <protection/>
    </xf>
    <xf numFmtId="172" fontId="9" fillId="33" borderId="56" xfId="47" applyFont="1" applyFill="1" applyBorder="1" applyAlignment="1" applyProtection="1">
      <alignment horizontal="center"/>
      <protection/>
    </xf>
    <xf numFmtId="172" fontId="18" fillId="0" borderId="62" xfId="47" applyFont="1" applyBorder="1" applyAlignment="1" applyProtection="1">
      <alignment horizontal="center"/>
      <protection/>
    </xf>
    <xf numFmtId="172" fontId="18" fillId="0" borderId="63" xfId="47" applyFont="1" applyBorder="1" applyAlignment="1" applyProtection="1">
      <alignment horizontal="center"/>
      <protection/>
    </xf>
    <xf numFmtId="0" fontId="0" fillId="0" borderId="0" xfId="0" applyAlignment="1">
      <alignment/>
    </xf>
    <xf numFmtId="172" fontId="9" fillId="0" borderId="10" xfId="47" applyFont="1" applyBorder="1" applyAlignment="1" applyProtection="1">
      <alignment horizontal="right"/>
      <protection/>
    </xf>
    <xf numFmtId="172" fontId="9" fillId="0" borderId="11" xfId="47" applyFont="1" applyBorder="1" applyAlignment="1" applyProtection="1">
      <alignment horizontal="center"/>
      <protection/>
    </xf>
    <xf numFmtId="172" fontId="5" fillId="0" borderId="12" xfId="47" applyFont="1" applyBorder="1" applyAlignment="1" applyProtection="1">
      <alignment horizontal="center"/>
      <protection/>
    </xf>
    <xf numFmtId="172" fontId="5" fillId="0" borderId="13" xfId="47" applyFont="1" applyBorder="1" applyAlignment="1" applyProtection="1">
      <alignment horizontal="center"/>
      <protection/>
    </xf>
    <xf numFmtId="172" fontId="9" fillId="33" borderId="14" xfId="47" applyFont="1" applyFill="1" applyBorder="1" applyAlignment="1" applyProtection="1">
      <alignment horizontal="center"/>
      <protection/>
    </xf>
    <xf numFmtId="172" fontId="9" fillId="33" borderId="15" xfId="47" applyFont="1" applyFill="1" applyBorder="1" applyAlignment="1" applyProtection="1">
      <alignment horizontal="center"/>
      <protection/>
    </xf>
    <xf numFmtId="172" fontId="9" fillId="0" borderId="14" xfId="47" applyFont="1" applyBorder="1" applyProtection="1">
      <alignment/>
      <protection/>
    </xf>
    <xf numFmtId="172" fontId="9" fillId="0" borderId="15" xfId="47" applyFont="1" applyBorder="1" applyProtection="1">
      <alignment/>
      <protection/>
    </xf>
    <xf numFmtId="172" fontId="10" fillId="0" borderId="16" xfId="47" applyFont="1" applyBorder="1" applyAlignment="1" applyProtection="1">
      <alignment horizontal="center"/>
      <protection/>
    </xf>
    <xf numFmtId="172" fontId="9" fillId="0" borderId="17" xfId="47" applyFont="1" applyBorder="1" applyProtection="1">
      <alignment/>
      <protection/>
    </xf>
    <xf numFmtId="172" fontId="9" fillId="0" borderId="18" xfId="47" applyFont="1" applyBorder="1" applyProtection="1">
      <alignment/>
      <protection/>
    </xf>
    <xf numFmtId="172" fontId="9" fillId="33" borderId="17" xfId="47" applyFont="1" applyFill="1" applyBorder="1" applyAlignment="1" applyProtection="1">
      <alignment horizontal="center"/>
      <protection/>
    </xf>
    <xf numFmtId="172" fontId="9" fillId="33" borderId="18" xfId="47" applyFont="1" applyFill="1" applyBorder="1" applyAlignment="1" applyProtection="1">
      <alignment horizontal="center"/>
      <protection/>
    </xf>
    <xf numFmtId="172" fontId="3" fillId="0" borderId="19" xfId="47" applyFont="1" applyBorder="1" applyProtection="1">
      <alignment/>
      <protection/>
    </xf>
    <xf numFmtId="172" fontId="3" fillId="0" borderId="20" xfId="47" applyFont="1" applyBorder="1" applyProtection="1">
      <alignment/>
      <protection/>
    </xf>
    <xf numFmtId="172" fontId="10" fillId="0" borderId="21" xfId="47" applyFont="1" applyBorder="1" applyAlignment="1" applyProtection="1" quotePrefix="1">
      <alignment horizontal="center"/>
      <protection/>
    </xf>
    <xf numFmtId="172" fontId="3" fillId="0" borderId="22" xfId="47" applyFont="1" applyBorder="1" applyProtection="1">
      <alignment/>
      <protection/>
    </xf>
    <xf numFmtId="172" fontId="3" fillId="0" borderId="23" xfId="47" applyFont="1" applyBorder="1" applyProtection="1">
      <alignment/>
      <protection/>
    </xf>
    <xf numFmtId="172" fontId="3" fillId="0" borderId="24" xfId="47" applyFont="1" applyBorder="1" applyProtection="1">
      <alignment/>
      <protection/>
    </xf>
    <xf numFmtId="172" fontId="10" fillId="0" borderId="25" xfId="47" applyFont="1" applyBorder="1" applyAlignment="1" applyProtection="1" quotePrefix="1">
      <alignment horizontal="center"/>
      <protection/>
    </xf>
    <xf numFmtId="172" fontId="3" fillId="0" borderId="26" xfId="47" applyFont="1" applyBorder="1" applyProtection="1">
      <alignment/>
      <protection/>
    </xf>
    <xf numFmtId="172" fontId="3" fillId="0" borderId="27" xfId="47" applyFont="1" applyBorder="1" applyProtection="1">
      <alignment/>
      <protection/>
    </xf>
    <xf numFmtId="172" fontId="10" fillId="0" borderId="28" xfId="47" applyFont="1" applyBorder="1" applyAlignment="1" applyProtection="1">
      <alignment horizontal="left"/>
      <protection/>
    </xf>
    <xf numFmtId="172" fontId="5" fillId="0" borderId="28" xfId="47" applyFont="1" applyBorder="1" applyAlignment="1" applyProtection="1">
      <alignment horizontal="center"/>
      <protection/>
    </xf>
    <xf numFmtId="172" fontId="10" fillId="0" borderId="21" xfId="47" applyFont="1" applyBorder="1" applyAlignment="1" applyProtection="1">
      <alignment horizontal="center"/>
      <protection/>
    </xf>
    <xf numFmtId="172" fontId="1" fillId="0" borderId="29" xfId="47" applyFont="1" applyBorder="1" applyAlignment="1" applyProtection="1">
      <alignment horizontal="right"/>
      <protection/>
    </xf>
    <xf numFmtId="0" fontId="7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2" fontId="1" fillId="0" borderId="33" xfId="47" applyFont="1" applyBorder="1" applyAlignment="1" applyProtection="1">
      <alignment horizontal="right"/>
      <protection/>
    </xf>
    <xf numFmtId="0" fontId="7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2" fontId="4" fillId="0" borderId="37" xfId="47" applyBorder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2" fontId="5" fillId="0" borderId="39" xfId="47" applyFont="1" applyBorder="1" applyAlignment="1" applyProtection="1">
      <alignment horizontal="left" indent="1"/>
      <protection/>
    </xf>
    <xf numFmtId="172" fontId="5" fillId="34" borderId="15" xfId="47" applyFont="1" applyFill="1" applyBorder="1" applyAlignment="1" applyProtection="1">
      <alignment horizontal="left"/>
      <protection locked="0"/>
    </xf>
    <xf numFmtId="172" fontId="5" fillId="34" borderId="18" xfId="47" applyFont="1" applyFill="1" applyBorder="1" applyAlignment="1" applyProtection="1">
      <alignment horizontal="left"/>
      <protection locked="0"/>
    </xf>
    <xf numFmtId="172" fontId="5" fillId="0" borderId="40" xfId="47" applyFont="1" applyBorder="1" applyProtection="1">
      <alignment/>
      <protection/>
    </xf>
    <xf numFmtId="172" fontId="5" fillId="0" borderId="22" xfId="47" applyFont="1" applyBorder="1" applyProtection="1">
      <alignment/>
      <protection/>
    </xf>
    <xf numFmtId="172" fontId="5" fillId="0" borderId="41" xfId="47" applyFont="1" applyBorder="1" applyAlignment="1" applyProtection="1">
      <alignment/>
      <protection locked="0"/>
    </xf>
    <xf numFmtId="172" fontId="5" fillId="0" borderId="42" xfId="47" applyFont="1" applyBorder="1" applyAlignment="1" applyProtection="1">
      <alignment horizontal="left" indent="1"/>
      <protection/>
    </xf>
    <xf numFmtId="172" fontId="5" fillId="34" borderId="22" xfId="47" applyFont="1" applyFill="1" applyBorder="1" applyAlignment="1" applyProtection="1">
      <alignment horizontal="left" indent="1"/>
      <protection locked="0"/>
    </xf>
    <xf numFmtId="172" fontId="5" fillId="0" borderId="19" xfId="47" applyFont="1" applyBorder="1" applyProtection="1">
      <alignment/>
      <protection/>
    </xf>
    <xf numFmtId="172" fontId="5" fillId="0" borderId="43" xfId="47" applyFont="1" applyBorder="1" applyAlignment="1" applyProtection="1">
      <alignment horizontal="left" indent="1"/>
      <protection/>
    </xf>
    <xf numFmtId="172" fontId="12" fillId="0" borderId="44" xfId="47" applyFont="1" applyFill="1" applyBorder="1" applyAlignment="1">
      <alignment horizontal="left"/>
      <protection/>
    </xf>
    <xf numFmtId="0" fontId="0" fillId="0" borderId="26" xfId="0" applyBorder="1" applyAlignment="1">
      <alignment/>
    </xf>
    <xf numFmtId="0" fontId="6" fillId="0" borderId="26" xfId="0" applyFont="1" applyBorder="1" applyAlignment="1" applyProtection="1">
      <alignment horizontal="right"/>
      <protection locked="0"/>
    </xf>
    <xf numFmtId="172" fontId="8" fillId="0" borderId="43" xfId="47" applyFont="1" applyBorder="1" applyAlignment="1" applyProtection="1">
      <alignment horizontal="center"/>
      <protection/>
    </xf>
    <xf numFmtId="172" fontId="5" fillId="0" borderId="35" xfId="47" applyFont="1" applyBorder="1" applyAlignment="1" applyProtection="1">
      <alignment horizontal="left" indent="1"/>
      <protection/>
    </xf>
    <xf numFmtId="172" fontId="5" fillId="0" borderId="45" xfId="47" applyFont="1" applyBorder="1" applyProtection="1">
      <alignment/>
      <protection/>
    </xf>
    <xf numFmtId="0" fontId="14" fillId="0" borderId="26" xfId="0" applyFont="1" applyBorder="1" applyAlignment="1" applyProtection="1">
      <alignment horizontal="center"/>
      <protection locked="0"/>
    </xf>
    <xf numFmtId="172" fontId="18" fillId="0" borderId="29" xfId="47" applyFont="1" applyBorder="1" applyAlignment="1" applyProtection="1">
      <alignment horizontal="center"/>
      <protection/>
    </xf>
    <xf numFmtId="172" fontId="18" fillId="0" borderId="46" xfId="47" applyFont="1" applyBorder="1" applyAlignment="1" applyProtection="1">
      <alignment horizontal="center"/>
      <protection/>
    </xf>
    <xf numFmtId="172" fontId="15" fillId="0" borderId="22" xfId="47" applyFont="1" applyBorder="1" applyProtection="1">
      <alignment/>
      <protection/>
    </xf>
    <xf numFmtId="172" fontId="4" fillId="0" borderId="47" xfId="47" applyBorder="1">
      <alignment/>
      <protection/>
    </xf>
    <xf numFmtId="0" fontId="1" fillId="0" borderId="48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/>
      <protection locked="0"/>
    </xf>
    <xf numFmtId="172" fontId="3" fillId="0" borderId="51" xfId="47" applyFont="1" applyBorder="1" applyAlignment="1" applyProtection="1">
      <alignment horizontal="center"/>
      <protection/>
    </xf>
    <xf numFmtId="172" fontId="10" fillId="0" borderId="52" xfId="47" applyFont="1" applyBorder="1" applyAlignment="1" applyProtection="1">
      <alignment horizontal="center"/>
      <protection/>
    </xf>
    <xf numFmtId="172" fontId="10" fillId="0" borderId="53" xfId="47" applyFont="1" applyBorder="1" applyAlignment="1" applyProtection="1">
      <alignment horizontal="center"/>
      <protection/>
    </xf>
    <xf numFmtId="172" fontId="10" fillId="0" borderId="54" xfId="47" applyFont="1" applyBorder="1" applyAlignment="1" applyProtection="1">
      <alignment horizontal="center"/>
      <protection/>
    </xf>
    <xf numFmtId="172" fontId="5" fillId="34" borderId="55" xfId="47" applyFont="1" applyFill="1" applyBorder="1" applyAlignment="1" applyProtection="1">
      <alignment horizontal="left" indent="1"/>
      <protection locked="0"/>
    </xf>
    <xf numFmtId="172" fontId="5" fillId="34" borderId="56" xfId="47" applyFont="1" applyFill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center"/>
      <protection locked="0"/>
    </xf>
    <xf numFmtId="172" fontId="9" fillId="0" borderId="58" xfId="47" applyFont="1" applyBorder="1" applyProtection="1">
      <alignment/>
      <protection/>
    </xf>
    <xf numFmtId="172" fontId="9" fillId="0" borderId="56" xfId="47" applyFont="1" applyBorder="1" applyProtection="1">
      <alignment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172" fontId="9" fillId="0" borderId="60" xfId="47" applyFont="1" applyBorder="1" applyAlignment="1" applyProtection="1">
      <alignment horizontal="right"/>
      <protection/>
    </xf>
    <xf numFmtId="172" fontId="9" fillId="0" borderId="61" xfId="47" applyFont="1" applyBorder="1" applyAlignment="1" applyProtection="1">
      <alignment horizontal="center"/>
      <protection/>
    </xf>
    <xf numFmtId="172" fontId="4" fillId="0" borderId="22" xfId="47" applyBorder="1">
      <alignment/>
      <protection/>
    </xf>
    <xf numFmtId="172" fontId="9" fillId="33" borderId="58" xfId="47" applyFont="1" applyFill="1" applyBorder="1" applyAlignment="1" applyProtection="1">
      <alignment horizontal="center"/>
      <protection/>
    </xf>
    <xf numFmtId="172" fontId="9" fillId="33" borderId="56" xfId="47" applyFont="1" applyFill="1" applyBorder="1" applyAlignment="1" applyProtection="1">
      <alignment horizontal="center"/>
      <protection/>
    </xf>
    <xf numFmtId="172" fontId="18" fillId="0" borderId="62" xfId="47" applyFont="1" applyBorder="1" applyAlignment="1" applyProtection="1">
      <alignment horizontal="center"/>
      <protection/>
    </xf>
    <xf numFmtId="172" fontId="18" fillId="0" borderId="63" xfId="47" applyFont="1" applyBorder="1" applyAlignment="1" applyProtection="1">
      <alignment horizontal="center"/>
      <protection/>
    </xf>
    <xf numFmtId="49" fontId="11" fillId="0" borderId="32" xfId="45" applyNumberFormat="1" applyFont="1" applyFill="1" applyBorder="1" applyAlignment="1" applyProtection="1">
      <alignment horizontal="left"/>
      <protection/>
    </xf>
    <xf numFmtId="49" fontId="11" fillId="0" borderId="0" xfId="45" applyNumberFormat="1" applyFont="1" applyFill="1" applyBorder="1" applyAlignment="1" applyProtection="1">
      <alignment horizontal="left"/>
      <protection/>
    </xf>
    <xf numFmtId="49" fontId="0" fillId="0" borderId="94" xfId="45" applyNumberFormat="1" applyFont="1" applyFill="1" applyBorder="1" applyAlignment="1" applyProtection="1">
      <alignment horizontal="left"/>
      <protection/>
    </xf>
    <xf numFmtId="49" fontId="0" fillId="0" borderId="0" xfId="45" applyNumberFormat="1" applyFont="1" applyFill="1" applyBorder="1" applyAlignment="1" applyProtection="1">
      <alignment horizontal="left"/>
      <protection/>
    </xf>
    <xf numFmtId="49" fontId="0" fillId="0" borderId="95" xfId="45" applyNumberFormat="1" applyFont="1" applyFill="1" applyBorder="1" applyAlignment="1" applyProtection="1">
      <alignment horizontal="left"/>
      <protection/>
    </xf>
    <xf numFmtId="49" fontId="0" fillId="0" borderId="96" xfId="45" applyNumberFormat="1" applyFont="1" applyFill="1" applyBorder="1" applyAlignment="1" applyProtection="1">
      <alignment horizontal="left"/>
      <protection/>
    </xf>
    <xf numFmtId="49" fontId="0" fillId="0" borderId="97" xfId="45" applyNumberFormat="1" applyFont="1" applyFill="1" applyBorder="1" applyAlignment="1" applyProtection="1">
      <alignment horizontal="left"/>
      <protection/>
    </xf>
    <xf numFmtId="49" fontId="0" fillId="0" borderId="98" xfId="45" applyNumberFormat="1" applyFont="1" applyFill="1" applyBorder="1" applyAlignment="1" applyProtection="1">
      <alignment horizontal="left"/>
      <protection/>
    </xf>
    <xf numFmtId="49" fontId="11" fillId="0" borderId="22" xfId="45" applyNumberFormat="1" applyFont="1" applyFill="1" applyBorder="1" applyAlignment="1" applyProtection="1">
      <alignment horizontal="left"/>
      <protection/>
    </xf>
    <xf numFmtId="49" fontId="11" fillId="0" borderId="24" xfId="45" applyNumberFormat="1" applyFont="1" applyFill="1" applyBorder="1" applyAlignment="1" applyProtection="1">
      <alignment horizontal="left"/>
      <protection/>
    </xf>
    <xf numFmtId="49" fontId="11" fillId="0" borderId="81" xfId="45" applyNumberFormat="1" applyFont="1" applyFill="1" applyBorder="1" applyAlignment="1" applyProtection="1">
      <alignment horizontal="left"/>
      <protection/>
    </xf>
    <xf numFmtId="49" fontId="11" fillId="0" borderId="99" xfId="45" applyNumberFormat="1" applyFont="1" applyFill="1" applyBorder="1" applyAlignment="1" applyProtection="1">
      <alignment horizontal="left"/>
      <protection/>
    </xf>
    <xf numFmtId="49" fontId="11" fillId="35" borderId="99" xfId="45" applyNumberFormat="1" applyFont="1" applyFill="1" applyBorder="1" applyAlignment="1" applyProtection="1">
      <alignment horizontal="left"/>
      <protection/>
    </xf>
    <xf numFmtId="49" fontId="11" fillId="0" borderId="32" xfId="45" applyNumberFormat="1" applyFont="1" applyFill="1" applyBorder="1" applyAlignment="1" applyProtection="1">
      <alignment horizontal="center"/>
      <protection/>
    </xf>
    <xf numFmtId="49" fontId="11" fillId="0" borderId="39" xfId="45" applyNumberFormat="1" applyFont="1" applyFill="1" applyBorder="1" applyAlignment="1" applyProtection="1">
      <alignment horizontal="center"/>
      <protection/>
    </xf>
    <xf numFmtId="49" fontId="11" fillId="0" borderId="100" xfId="45" applyNumberFormat="1" applyFont="1" applyFill="1" applyBorder="1" applyAlignment="1" applyProtection="1">
      <alignment horizontal="center"/>
      <protection/>
    </xf>
    <xf numFmtId="49" fontId="11" fillId="0" borderId="101" xfId="45" applyNumberFormat="1" applyFont="1" applyFill="1" applyBorder="1" applyAlignment="1" applyProtection="1">
      <alignment horizontal="center"/>
      <protection/>
    </xf>
    <xf numFmtId="49" fontId="11" fillId="0" borderId="102" xfId="45" applyNumberFormat="1" applyFont="1" applyFill="1" applyBorder="1" applyAlignment="1" applyProtection="1">
      <alignment horizontal="center"/>
      <protection/>
    </xf>
    <xf numFmtId="49" fontId="11" fillId="0" borderId="31" xfId="45" applyNumberFormat="1" applyFont="1" applyFill="1" applyBorder="1" applyAlignment="1" applyProtection="1">
      <alignment horizontal="center"/>
      <protection/>
    </xf>
    <xf numFmtId="49" fontId="11" fillId="0" borderId="93" xfId="45" applyNumberFormat="1" applyFont="1" applyFill="1" applyBorder="1" applyAlignment="1" applyProtection="1">
      <alignment horizontal="center"/>
      <protection/>
    </xf>
    <xf numFmtId="49" fontId="11" fillId="0" borderId="100" xfId="45" applyNumberFormat="1" applyFont="1" applyFill="1" applyBorder="1" applyAlignment="1" applyProtection="1">
      <alignment horizontal="left"/>
      <protection/>
    </xf>
    <xf numFmtId="0" fontId="42" fillId="0" borderId="0" xfId="45">
      <alignment/>
      <protection/>
    </xf>
    <xf numFmtId="49" fontId="11" fillId="0" borderId="93" xfId="46" applyNumberFormat="1" applyFont="1" applyFill="1" applyBorder="1" applyAlignment="1" applyProtection="1">
      <alignment horizontal="left"/>
      <protection/>
    </xf>
    <xf numFmtId="49" fontId="41" fillId="0" borderId="91" xfId="46" applyNumberFormat="1" applyFont="1" applyFill="1" applyBorder="1" applyAlignment="1" applyProtection="1">
      <alignment horizontal="left"/>
      <protection/>
    </xf>
    <xf numFmtId="49" fontId="41" fillId="0" borderId="90" xfId="46" applyNumberFormat="1" applyFont="1" applyFill="1" applyBorder="1" applyAlignment="1" applyProtection="1">
      <alignment horizontal="left"/>
      <protection/>
    </xf>
    <xf numFmtId="49" fontId="11" fillId="0" borderId="32" xfId="46" applyNumberFormat="1" applyFont="1" applyFill="1" applyBorder="1" applyAlignment="1" applyProtection="1">
      <alignment horizontal="left"/>
      <protection/>
    </xf>
    <xf numFmtId="49" fontId="11" fillId="0" borderId="0" xfId="46" applyNumberFormat="1" applyFont="1" applyFill="1" applyBorder="1" applyAlignment="1" applyProtection="1">
      <alignment horizontal="left"/>
      <protection/>
    </xf>
    <xf numFmtId="49" fontId="0" fillId="0" borderId="0" xfId="46" applyNumberFormat="1" applyFont="1" applyFill="1" applyBorder="1" applyAlignment="1" applyProtection="1">
      <alignment horizontal="left"/>
      <protection/>
    </xf>
    <xf numFmtId="49" fontId="0" fillId="0" borderId="95" xfId="46" applyNumberFormat="1" applyFont="1" applyFill="1" applyBorder="1" applyAlignment="1" applyProtection="1">
      <alignment horizontal="left"/>
      <protection/>
    </xf>
    <xf numFmtId="49" fontId="0" fillId="0" borderId="97" xfId="46" applyNumberFormat="1" applyFont="1" applyFill="1" applyBorder="1" applyAlignment="1" applyProtection="1">
      <alignment horizontal="left"/>
      <protection/>
    </xf>
    <xf numFmtId="49" fontId="0" fillId="0" borderId="98" xfId="46" applyNumberFormat="1" applyFont="1" applyFill="1" applyBorder="1" applyAlignment="1" applyProtection="1">
      <alignment horizontal="left"/>
      <protection/>
    </xf>
    <xf numFmtId="49" fontId="11" fillId="0" borderId="22" xfId="46" applyNumberFormat="1" applyFont="1" applyFill="1" applyBorder="1" applyAlignment="1" applyProtection="1">
      <alignment horizontal="left"/>
      <protection/>
    </xf>
    <xf numFmtId="49" fontId="11" fillId="0" borderId="24" xfId="46" applyNumberFormat="1" applyFont="1" applyFill="1" applyBorder="1" applyAlignment="1" applyProtection="1">
      <alignment horizontal="left"/>
      <protection/>
    </xf>
    <xf numFmtId="49" fontId="11" fillId="0" borderId="81" xfId="46" applyNumberFormat="1" applyFont="1" applyFill="1" applyBorder="1" applyAlignment="1" applyProtection="1">
      <alignment horizontal="left"/>
      <protection/>
    </xf>
    <xf numFmtId="49" fontId="11" fillId="0" borderId="99" xfId="46" applyNumberFormat="1" applyFont="1" applyFill="1" applyBorder="1" applyAlignment="1" applyProtection="1">
      <alignment horizontal="left"/>
      <protection/>
    </xf>
    <xf numFmtId="49" fontId="11" fillId="35" borderId="99" xfId="46" applyNumberFormat="1" applyFont="1" applyFill="1" applyBorder="1" applyAlignment="1" applyProtection="1">
      <alignment horizontal="left"/>
      <protection/>
    </xf>
    <xf numFmtId="49" fontId="11" fillId="0" borderId="39" xfId="46" applyNumberFormat="1" applyFont="1" applyFill="1" applyBorder="1" applyAlignment="1" applyProtection="1">
      <alignment horizontal="center"/>
      <protection/>
    </xf>
    <xf numFmtId="49" fontId="11" fillId="0" borderId="101" xfId="46" applyNumberFormat="1" applyFont="1" applyFill="1" applyBorder="1" applyAlignment="1" applyProtection="1">
      <alignment horizontal="center"/>
      <protection/>
    </xf>
    <xf numFmtId="49" fontId="11" fillId="0" borderId="102" xfId="46" applyNumberFormat="1" applyFont="1" applyFill="1" applyBorder="1" applyAlignment="1" applyProtection="1">
      <alignment horizontal="center"/>
      <protection/>
    </xf>
    <xf numFmtId="49" fontId="11" fillId="0" borderId="31" xfId="46" applyNumberFormat="1" applyFont="1" applyFill="1" applyBorder="1" applyAlignment="1" applyProtection="1">
      <alignment horizontal="center"/>
      <protection/>
    </xf>
    <xf numFmtId="49" fontId="11" fillId="0" borderId="100" xfId="46" applyNumberFormat="1" applyFont="1" applyFill="1" applyBorder="1" applyAlignment="1" applyProtection="1">
      <alignment horizontal="left"/>
      <protection/>
    </xf>
    <xf numFmtId="49" fontId="41" fillId="0" borderId="92" xfId="46" applyNumberFormat="1" applyFont="1" applyFill="1" applyBorder="1" applyAlignment="1" applyProtection="1">
      <alignment horizontal="left"/>
      <protection/>
    </xf>
    <xf numFmtId="49" fontId="0" fillId="0" borderId="94" xfId="46" applyNumberFormat="1" applyFont="1" applyFill="1" applyBorder="1" applyAlignment="1" applyProtection="1">
      <alignment horizontal="left"/>
      <protection/>
    </xf>
    <xf numFmtId="49" fontId="0" fillId="0" borderId="96" xfId="46" applyNumberFormat="1" applyFont="1" applyFill="1" applyBorder="1" applyAlignment="1" applyProtection="1">
      <alignment horizontal="left"/>
      <protection/>
    </xf>
    <xf numFmtId="49" fontId="13" fillId="0" borderId="99" xfId="46" applyNumberFormat="1" applyFont="1" applyFill="1" applyBorder="1" applyAlignment="1" applyProtection="1">
      <alignment horizontal="left"/>
      <protection/>
    </xf>
    <xf numFmtId="49" fontId="11" fillId="36" borderId="99" xfId="46" applyNumberFormat="1" applyFont="1" applyFill="1" applyBorder="1" applyAlignment="1" applyProtection="1">
      <alignment horizontal="left"/>
      <protection/>
    </xf>
    <xf numFmtId="0" fontId="39" fillId="37" borderId="103" xfId="46" applyNumberFormat="1" applyFont="1" applyFill="1" applyBorder="1">
      <alignment/>
      <protection/>
    </xf>
    <xf numFmtId="49" fontId="11" fillId="0" borderId="100" xfId="46" applyNumberFormat="1" applyFont="1" applyFill="1" applyBorder="1" applyAlignment="1" applyProtection="1">
      <alignment horizontal="center"/>
      <protection/>
    </xf>
    <xf numFmtId="0" fontId="42" fillId="0" borderId="0" xfId="45" applyFill="1" applyBorder="1">
      <alignment/>
      <protection/>
    </xf>
    <xf numFmtId="49" fontId="13" fillId="0" borderId="32" xfId="46" applyNumberFormat="1" applyFont="1" applyFill="1" applyBorder="1" applyAlignment="1" applyProtection="1">
      <alignment horizontal="left"/>
      <protection/>
    </xf>
    <xf numFmtId="49" fontId="11" fillId="0" borderId="93" xfId="46" applyNumberFormat="1" applyFont="1" applyFill="1" applyBorder="1" applyAlignment="1" applyProtection="1">
      <alignment horizontal="center"/>
      <protection/>
    </xf>
    <xf numFmtId="49" fontId="11" fillId="0" borderId="32" xfId="46" applyNumberFormat="1" applyFont="1" applyFill="1" applyBorder="1" applyAlignment="1" applyProtection="1">
      <alignment horizontal="center"/>
      <protection/>
    </xf>
    <xf numFmtId="0" fontId="42" fillId="0" borderId="0" xfId="45">
      <alignment/>
      <protection/>
    </xf>
    <xf numFmtId="49" fontId="11" fillId="0" borderId="93" xfId="46" applyNumberFormat="1" applyFont="1" applyFill="1" applyBorder="1" applyAlignment="1" applyProtection="1">
      <alignment horizontal="left"/>
      <protection/>
    </xf>
    <xf numFmtId="49" fontId="41" fillId="0" borderId="91" xfId="46" applyNumberFormat="1" applyFont="1" applyFill="1" applyBorder="1" applyAlignment="1" applyProtection="1">
      <alignment horizontal="left"/>
      <protection/>
    </xf>
    <xf numFmtId="49" fontId="41" fillId="0" borderId="90" xfId="46" applyNumberFormat="1" applyFont="1" applyFill="1" applyBorder="1" applyAlignment="1" applyProtection="1">
      <alignment horizontal="left"/>
      <protection/>
    </xf>
    <xf numFmtId="49" fontId="11" fillId="0" borderId="32" xfId="46" applyNumberFormat="1" applyFont="1" applyFill="1" applyBorder="1" applyAlignment="1" applyProtection="1">
      <alignment horizontal="left"/>
      <protection/>
    </xf>
    <xf numFmtId="49" fontId="11" fillId="0" borderId="0" xfId="46" applyNumberFormat="1" applyFont="1" applyFill="1" applyBorder="1" applyAlignment="1" applyProtection="1">
      <alignment horizontal="left"/>
      <protection/>
    </xf>
    <xf numFmtId="49" fontId="0" fillId="0" borderId="0" xfId="46" applyNumberFormat="1" applyFont="1" applyFill="1" applyBorder="1" applyAlignment="1" applyProtection="1">
      <alignment horizontal="left"/>
      <protection/>
    </xf>
    <xf numFmtId="49" fontId="0" fillId="0" borderId="95" xfId="46" applyNumberFormat="1" applyFont="1" applyFill="1" applyBorder="1" applyAlignment="1" applyProtection="1">
      <alignment horizontal="left"/>
      <protection/>
    </xf>
    <xf numFmtId="49" fontId="0" fillId="0" borderId="97" xfId="46" applyNumberFormat="1" applyFont="1" applyFill="1" applyBorder="1" applyAlignment="1" applyProtection="1">
      <alignment horizontal="left"/>
      <protection/>
    </xf>
    <xf numFmtId="49" fontId="0" fillId="0" borderId="98" xfId="46" applyNumberFormat="1" applyFont="1" applyFill="1" applyBorder="1" applyAlignment="1" applyProtection="1">
      <alignment horizontal="left"/>
      <protection/>
    </xf>
    <xf numFmtId="49" fontId="11" fillId="0" borderId="22" xfId="46" applyNumberFormat="1" applyFont="1" applyFill="1" applyBorder="1" applyAlignment="1" applyProtection="1">
      <alignment horizontal="left"/>
      <protection/>
    </xf>
    <xf numFmtId="49" fontId="11" fillId="0" borderId="24" xfId="46" applyNumberFormat="1" applyFont="1" applyFill="1" applyBorder="1" applyAlignment="1" applyProtection="1">
      <alignment horizontal="left"/>
      <protection/>
    </xf>
    <xf numFmtId="49" fontId="11" fillId="0" borderId="81" xfId="46" applyNumberFormat="1" applyFont="1" applyFill="1" applyBorder="1" applyAlignment="1" applyProtection="1">
      <alignment horizontal="left"/>
      <protection/>
    </xf>
    <xf numFmtId="49" fontId="11" fillId="0" borderId="99" xfId="46" applyNumberFormat="1" applyFont="1" applyFill="1" applyBorder="1" applyAlignment="1" applyProtection="1">
      <alignment horizontal="left"/>
      <protection/>
    </xf>
    <xf numFmtId="49" fontId="11" fillId="35" borderId="99" xfId="46" applyNumberFormat="1" applyFont="1" applyFill="1" applyBorder="1" applyAlignment="1" applyProtection="1">
      <alignment horizontal="left"/>
      <protection/>
    </xf>
    <xf numFmtId="49" fontId="11" fillId="0" borderId="39" xfId="46" applyNumberFormat="1" applyFont="1" applyFill="1" applyBorder="1" applyAlignment="1" applyProtection="1">
      <alignment horizontal="center"/>
      <protection/>
    </xf>
    <xf numFmtId="49" fontId="11" fillId="0" borderId="101" xfId="46" applyNumberFormat="1" applyFont="1" applyFill="1" applyBorder="1" applyAlignment="1" applyProtection="1">
      <alignment horizontal="center"/>
      <protection/>
    </xf>
    <xf numFmtId="49" fontId="11" fillId="0" borderId="102" xfId="46" applyNumberFormat="1" applyFont="1" applyFill="1" applyBorder="1" applyAlignment="1" applyProtection="1">
      <alignment horizontal="center"/>
      <protection/>
    </xf>
    <xf numFmtId="49" fontId="11" fillId="0" borderId="31" xfId="46" applyNumberFormat="1" applyFont="1" applyFill="1" applyBorder="1" applyAlignment="1" applyProtection="1">
      <alignment horizontal="center"/>
      <protection/>
    </xf>
    <xf numFmtId="0" fontId="39" fillId="0" borderId="103" xfId="46" applyNumberFormat="1" applyFont="1" applyBorder="1">
      <alignment/>
      <protection/>
    </xf>
    <xf numFmtId="49" fontId="11" fillId="0" borderId="100" xfId="46" applyNumberFormat="1" applyFont="1" applyFill="1" applyBorder="1" applyAlignment="1" applyProtection="1">
      <alignment horizontal="left"/>
      <protection/>
    </xf>
    <xf numFmtId="49" fontId="41" fillId="0" borderId="92" xfId="46" applyNumberFormat="1" applyFont="1" applyFill="1" applyBorder="1" applyAlignment="1" applyProtection="1">
      <alignment horizontal="left"/>
      <protection/>
    </xf>
    <xf numFmtId="49" fontId="0" fillId="0" borderId="94" xfId="46" applyNumberFormat="1" applyFont="1" applyFill="1" applyBorder="1" applyAlignment="1" applyProtection="1">
      <alignment horizontal="left"/>
      <protection/>
    </xf>
    <xf numFmtId="49" fontId="0" fillId="0" borderId="96" xfId="46" applyNumberFormat="1" applyFont="1" applyFill="1" applyBorder="1" applyAlignment="1" applyProtection="1">
      <alignment horizontal="left"/>
      <protection/>
    </xf>
    <xf numFmtId="49" fontId="11" fillId="0" borderId="100" xfId="46" applyNumberFormat="1" applyFont="1" applyFill="1" applyBorder="1" applyAlignment="1" applyProtection="1">
      <alignment horizontal="center" vertical="center"/>
      <protection/>
    </xf>
    <xf numFmtId="49" fontId="11" fillId="0" borderId="100" xfId="46" applyNumberFormat="1" applyFont="1" applyFill="1" applyBorder="1" applyAlignment="1" applyProtection="1">
      <alignment horizontal="center"/>
      <protection/>
    </xf>
    <xf numFmtId="49" fontId="11" fillId="0" borderId="93" xfId="46" applyNumberFormat="1" applyFont="1" applyFill="1" applyBorder="1" applyAlignment="1" applyProtection="1">
      <alignment horizontal="center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2 2" xfId="46"/>
    <cellStyle name="Normaali_LohkoKaavio_4-5_makrot" xfId="47"/>
    <cellStyle name="Normal 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0</xdr:rowOff>
    </xdr:from>
    <xdr:to>
      <xdr:col>3</xdr:col>
      <xdr:colOff>19050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14478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523875</xdr:colOff>
      <xdr:row>0</xdr:row>
      <xdr:rowOff>0</xdr:rowOff>
    </xdr:from>
    <xdr:to>
      <xdr:col>3</xdr:col>
      <xdr:colOff>142875</xdr:colOff>
      <xdr:row>0</xdr:row>
      <xdr:rowOff>276225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0"/>
          <a:ext cx="6000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0</xdr:rowOff>
    </xdr:from>
    <xdr:to>
      <xdr:col>12</xdr:col>
      <xdr:colOff>228600</xdr:colOff>
      <xdr:row>0</xdr:row>
      <xdr:rowOff>285750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0"/>
          <a:ext cx="9906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0</xdr:rowOff>
    </xdr:from>
    <xdr:to>
      <xdr:col>8</xdr:col>
      <xdr:colOff>38100</xdr:colOff>
      <xdr:row>0</xdr:row>
      <xdr:rowOff>285750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0"/>
          <a:ext cx="10287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285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S63"/>
  <sheetViews>
    <sheetView zoomScale="70" zoomScaleNormal="70" zoomScalePageLayoutView="0" workbookViewId="0" topLeftCell="A13">
      <selection activeCell="AS8" sqref="AS8:AS9"/>
    </sheetView>
  </sheetViews>
  <sheetFormatPr defaultColWidth="8.88671875" defaultRowHeight="15"/>
  <cols>
    <col min="1" max="1" width="4.5546875" style="0" customWidth="1"/>
    <col min="2" max="2" width="21.4453125" style="0" customWidth="1"/>
    <col min="3" max="3" width="11.4453125" style="0" customWidth="1"/>
    <col min="4" max="14" width="2.99609375" style="0" customWidth="1"/>
    <col min="15" max="15" width="3.10546875" style="0" customWidth="1"/>
    <col min="16" max="16" width="2.99609375" style="0" customWidth="1"/>
    <col min="17" max="17" width="2.88671875" style="0" customWidth="1"/>
    <col min="18" max="18" width="2.77734375" style="0" customWidth="1"/>
    <col min="19" max="19" width="4.6640625" style="0" customWidth="1"/>
    <col min="20" max="20" width="3.88671875" style="0" customWidth="1"/>
    <col min="21" max="21" width="4.3359375" style="0" customWidth="1"/>
    <col min="22" max="27" width="2.77734375" style="0" customWidth="1"/>
    <col min="28" max="28" width="4.99609375" style="0" customWidth="1"/>
    <col min="29" max="29" width="6.99609375" style="0" customWidth="1"/>
  </cols>
  <sheetData>
    <row r="1" spans="1:19" ht="85.5" customHeight="1" thickTop="1">
      <c r="A1" s="58"/>
      <c r="B1" s="59" t="s">
        <v>29</v>
      </c>
      <c r="C1" s="60"/>
      <c r="D1" s="60"/>
      <c r="E1" s="60"/>
      <c r="F1" s="68"/>
      <c r="G1" s="60"/>
      <c r="H1" s="71" t="s">
        <v>0</v>
      </c>
      <c r="I1" s="72"/>
      <c r="J1" s="115" t="s">
        <v>50</v>
      </c>
      <c r="K1" s="115"/>
      <c r="L1" s="115"/>
      <c r="M1" s="123"/>
      <c r="N1" s="118" t="s">
        <v>25</v>
      </c>
      <c r="O1" s="119"/>
      <c r="P1" s="119"/>
      <c r="Q1" s="98">
        <v>1</v>
      </c>
      <c r="R1" s="99"/>
      <c r="S1" s="100"/>
    </row>
    <row r="2" spans="1:19" ht="16.5" thickBot="1">
      <c r="A2" s="61"/>
      <c r="B2" s="53" t="s">
        <v>30</v>
      </c>
      <c r="C2" s="49" t="s">
        <v>21</v>
      </c>
      <c r="D2" s="101"/>
      <c r="E2" s="102"/>
      <c r="F2" s="103"/>
      <c r="G2" s="104" t="s">
        <v>22</v>
      </c>
      <c r="H2" s="105"/>
      <c r="I2" s="105"/>
      <c r="J2" s="106">
        <v>42785</v>
      </c>
      <c r="K2" s="106"/>
      <c r="L2" s="106"/>
      <c r="M2" s="107"/>
      <c r="N2" s="47" t="s">
        <v>23</v>
      </c>
      <c r="O2" s="48"/>
      <c r="P2" s="48"/>
      <c r="Q2" s="108">
        <v>0.6041666666666666</v>
      </c>
      <c r="R2" s="109"/>
      <c r="S2" s="110"/>
    </row>
    <row r="3" spans="1:19" ht="15.75" thickTop="1">
      <c r="A3" s="62"/>
      <c r="B3" s="43" t="s">
        <v>20</v>
      </c>
      <c r="C3" s="42" t="s">
        <v>19</v>
      </c>
      <c r="D3" s="111" t="s">
        <v>1</v>
      </c>
      <c r="E3" s="112"/>
      <c r="F3" s="111" t="s">
        <v>2</v>
      </c>
      <c r="G3" s="112"/>
      <c r="H3" s="111" t="s">
        <v>3</v>
      </c>
      <c r="I3" s="112"/>
      <c r="J3" s="111" t="s">
        <v>4</v>
      </c>
      <c r="K3" s="112"/>
      <c r="L3" s="111"/>
      <c r="M3" s="112"/>
      <c r="N3" s="3" t="s">
        <v>5</v>
      </c>
      <c r="O3" s="4" t="s">
        <v>6</v>
      </c>
      <c r="P3" s="23" t="s">
        <v>14</v>
      </c>
      <c r="Q3" s="24"/>
      <c r="R3" s="113" t="s">
        <v>7</v>
      </c>
      <c r="S3" s="114"/>
    </row>
    <row r="4" spans="1:19" ht="15">
      <c r="A4" s="63" t="s">
        <v>1</v>
      </c>
      <c r="B4" s="44" t="s">
        <v>51</v>
      </c>
      <c r="C4" s="38" t="s">
        <v>52</v>
      </c>
      <c r="D4" s="5"/>
      <c r="E4" s="6"/>
      <c r="F4" s="7">
        <f>+P14</f>
        <v>0</v>
      </c>
      <c r="G4" s="8">
        <f>+Q14</f>
        <v>2</v>
      </c>
      <c r="H4" s="7">
        <f>P10</f>
        <v>2</v>
      </c>
      <c r="I4" s="8">
        <f>Q10</f>
        <v>0</v>
      </c>
      <c r="J4" s="7">
        <f>P12</f>
      </c>
      <c r="K4" s="8">
        <f>Q12</f>
      </c>
      <c r="L4" s="7"/>
      <c r="M4" s="8"/>
      <c r="N4" s="54">
        <f>IF(SUM(D4:M4)=0,"",COUNTIF(E4:E7,"2"))</f>
        <v>1</v>
      </c>
      <c r="O4" s="55">
        <f>IF(SUM(E4:N4)=0,"",COUNTIF(D4:D7,"2"))</f>
        <v>1</v>
      </c>
      <c r="P4" s="1">
        <f>IF(SUM(D4:M4)=0,"",SUM(E4:E7))</f>
        <v>2</v>
      </c>
      <c r="Q4" s="2">
        <f>IF(SUM(D4:M4)=0,"",SUM(D4:D7))</f>
        <v>2</v>
      </c>
      <c r="R4" s="89">
        <v>2</v>
      </c>
      <c r="S4" s="90"/>
    </row>
    <row r="5" spans="1:19" ht="15">
      <c r="A5" s="64" t="s">
        <v>2</v>
      </c>
      <c r="B5" s="44" t="s">
        <v>39</v>
      </c>
      <c r="C5" s="39" t="s">
        <v>31</v>
      </c>
      <c r="D5" s="10">
        <f>+Q14</f>
        <v>2</v>
      </c>
      <c r="E5" s="11">
        <f>+P14</f>
        <v>0</v>
      </c>
      <c r="F5" s="12"/>
      <c r="G5" s="13"/>
      <c r="H5" s="10">
        <f>P13</f>
        <v>2</v>
      </c>
      <c r="I5" s="11">
        <f>Q13</f>
        <v>0</v>
      </c>
      <c r="J5" s="10">
        <f>P11</f>
      </c>
      <c r="K5" s="11">
        <f>Q11</f>
      </c>
      <c r="L5" s="10"/>
      <c r="M5" s="11"/>
      <c r="N5" s="54">
        <f>IF(SUM(D5:M5)=0,"",COUNTIF(G4:G7,"2"))</f>
        <v>2</v>
      </c>
      <c r="O5" s="55">
        <f>IF(SUM(E5:N5)=0,"",COUNTIF(F4:F7,"2"))</f>
        <v>0</v>
      </c>
      <c r="P5" s="1">
        <f>IF(SUM(D5:M5)=0,"",SUM(G4:G7))</f>
        <v>4</v>
      </c>
      <c r="Q5" s="2">
        <f>IF(SUM(D5:M5)=0,"",SUM(F4:F7))</f>
        <v>0</v>
      </c>
      <c r="R5" s="89">
        <v>1</v>
      </c>
      <c r="S5" s="90"/>
    </row>
    <row r="6" spans="1:19" ht="15">
      <c r="A6" s="64" t="s">
        <v>3</v>
      </c>
      <c r="B6" s="44" t="s">
        <v>44</v>
      </c>
      <c r="C6" s="39" t="s">
        <v>32</v>
      </c>
      <c r="D6" s="10">
        <f>+Q10</f>
        <v>0</v>
      </c>
      <c r="E6" s="11">
        <f>+P10</f>
        <v>2</v>
      </c>
      <c r="F6" s="10">
        <f>Q13</f>
        <v>0</v>
      </c>
      <c r="G6" s="11">
        <f>P13</f>
        <v>2</v>
      </c>
      <c r="H6" s="12"/>
      <c r="I6" s="13"/>
      <c r="J6" s="10">
        <f>P15</f>
      </c>
      <c r="K6" s="11">
        <f>Q15</f>
      </c>
      <c r="L6" s="10"/>
      <c r="M6" s="11"/>
      <c r="N6" s="54">
        <f>IF(SUM(D6:M6)=0,"",COUNTIF(I4:I7,"2"))</f>
        <v>0</v>
      </c>
      <c r="O6" s="55">
        <f>IF(SUM(E6:N6)=0,"",COUNTIF(H4:H7,"2"))</f>
        <v>2</v>
      </c>
      <c r="P6" s="1">
        <f>IF(SUM(D6:M6)=0,"",SUM(I4:I7))</f>
        <v>0</v>
      </c>
      <c r="Q6" s="2">
        <f>IF(SUM(D6:M6)=0,"",SUM(H4:H7))</f>
        <v>4</v>
      </c>
      <c r="R6" s="89">
        <v>3</v>
      </c>
      <c r="S6" s="90"/>
    </row>
    <row r="7" spans="1:19" ht="15.75" thickBot="1">
      <c r="A7" s="65" t="s">
        <v>4</v>
      </c>
      <c r="B7" s="66"/>
      <c r="C7" s="67"/>
      <c r="D7" s="69">
        <f>Q12</f>
      </c>
      <c r="E7" s="70">
        <f>P12</f>
      </c>
      <c r="F7" s="69">
        <f>Q11</f>
      </c>
      <c r="G7" s="70">
        <f>P11</f>
      </c>
      <c r="H7" s="69">
        <f>Q15</f>
      </c>
      <c r="I7" s="70">
        <f>P15</f>
      </c>
      <c r="J7" s="76"/>
      <c r="K7" s="77"/>
      <c r="L7" s="69"/>
      <c r="M7" s="70"/>
      <c r="N7" s="78">
        <f>IF(SUM(D7:M7)=0,"",COUNTIF(K4:K7,"2"))</f>
      </c>
      <c r="O7" s="79">
        <f>IF(SUM(E7:N7)=0,"",COUNTIF(J4:J7,"2"))</f>
      </c>
      <c r="P7" s="73">
        <f>IF(SUM(D7:M8)=0,"",SUM(K4:K7))</f>
      </c>
      <c r="Q7" s="74">
        <f>IF(SUM(D7:M7)=0,"",SUM(J4:J7))</f>
      </c>
      <c r="R7" s="91"/>
      <c r="S7" s="92"/>
    </row>
    <row r="8" spans="1:19" ht="15.75" thickTop="1">
      <c r="A8" s="25"/>
      <c r="B8" s="56" t="s">
        <v>24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75"/>
      <c r="S8" s="57"/>
    </row>
    <row r="9" spans="1:19" ht="15.75" thickBot="1">
      <c r="A9" s="9"/>
      <c r="B9" s="50" t="s">
        <v>26</v>
      </c>
      <c r="C9" s="14"/>
      <c r="D9" s="14"/>
      <c r="E9" s="15"/>
      <c r="F9" s="120" t="s">
        <v>8</v>
      </c>
      <c r="G9" s="121"/>
      <c r="H9" s="122" t="s">
        <v>9</v>
      </c>
      <c r="I9" s="121"/>
      <c r="J9" s="122" t="s">
        <v>10</v>
      </c>
      <c r="K9" s="121"/>
      <c r="L9" s="122" t="s">
        <v>11</v>
      </c>
      <c r="M9" s="121"/>
      <c r="N9" s="122" t="s">
        <v>12</v>
      </c>
      <c r="O9" s="121"/>
      <c r="P9" s="93" t="s">
        <v>13</v>
      </c>
      <c r="Q9" s="94"/>
      <c r="S9" s="34"/>
    </row>
    <row r="10" spans="1:19" ht="15.75">
      <c r="A10" s="16" t="s">
        <v>16</v>
      </c>
      <c r="B10" s="37" t="str">
        <f>IF(B4&gt;"",B4,"")</f>
        <v>Kalliomäki/Mäntyniemi</v>
      </c>
      <c r="C10" s="40" t="str">
        <f>IF(B6&gt;"",B6,"")</f>
        <v>Lindroos/Lindroos</v>
      </c>
      <c r="D10" s="17"/>
      <c r="E10" s="18"/>
      <c r="F10" s="95">
        <v>4</v>
      </c>
      <c r="G10" s="96"/>
      <c r="H10" s="82">
        <v>3</v>
      </c>
      <c r="I10" s="83"/>
      <c r="J10" s="82"/>
      <c r="K10" s="83"/>
      <c r="L10" s="82"/>
      <c r="M10" s="83"/>
      <c r="N10" s="97"/>
      <c r="O10" s="83"/>
      <c r="P10" s="26">
        <f aca="true" t="shared" si="0" ref="P10:P15">IF(COUNT(F10:N10)=0,"",COUNTIF(F10:N10,"&gt;=0"))</f>
        <v>2</v>
      </c>
      <c r="Q10" s="27">
        <f aca="true" t="shared" si="1" ref="Q10:Q15">IF(COUNT(F10:N10)=0,"",(IF(LEFT(F10,1)="-",1,0)+IF(LEFT(H10,1)="-",1,0)+IF(LEFT(J10,1)="-",1,0)+IF(LEFT(L10,1)="-",1,0)+IF(LEFT(N10,1)="-",1,0)))</f>
        <v>0</v>
      </c>
      <c r="R10" s="28"/>
      <c r="S10" s="35"/>
    </row>
    <row r="11" spans="1:19" ht="15.75">
      <c r="A11" s="16" t="s">
        <v>15</v>
      </c>
      <c r="B11" s="37" t="str">
        <f>IF(B5&gt;"",B5,"")</f>
        <v>Edberg/Kuusisto</v>
      </c>
      <c r="C11" s="41">
        <f>IF(B7&gt;"",B7,"")</f>
      </c>
      <c r="D11" s="19"/>
      <c r="E11" s="18"/>
      <c r="F11" s="84"/>
      <c r="G11" s="85"/>
      <c r="H11" s="84"/>
      <c r="I11" s="85"/>
      <c r="J11" s="84"/>
      <c r="K11" s="85"/>
      <c r="L11" s="84"/>
      <c r="M11" s="85"/>
      <c r="N11" s="84"/>
      <c r="O11" s="85"/>
      <c r="P11" s="26">
        <f t="shared" si="0"/>
      </c>
      <c r="Q11" s="27">
        <f t="shared" si="1"/>
      </c>
      <c r="R11" s="29"/>
      <c r="S11" s="36"/>
    </row>
    <row r="12" spans="1:19" ht="16.5" thickBot="1">
      <c r="A12" s="16" t="s">
        <v>27</v>
      </c>
      <c r="B12" s="46" t="str">
        <f>IF(B4&gt;"",B4,"")</f>
        <v>Kalliomäki/Mäntyniemi</v>
      </c>
      <c r="C12" s="45">
        <f>IF(B7&gt;"",B7,"")</f>
      </c>
      <c r="D12" s="14"/>
      <c r="E12" s="15"/>
      <c r="F12" s="87"/>
      <c r="G12" s="88"/>
      <c r="H12" s="87"/>
      <c r="I12" s="88"/>
      <c r="J12" s="87"/>
      <c r="K12" s="88"/>
      <c r="L12" s="87"/>
      <c r="M12" s="88"/>
      <c r="N12" s="87"/>
      <c r="O12" s="88"/>
      <c r="P12" s="26">
        <f t="shared" si="0"/>
      </c>
      <c r="Q12" s="27">
        <f t="shared" si="1"/>
      </c>
      <c r="R12" s="29"/>
      <c r="S12" s="36"/>
    </row>
    <row r="13" spans="1:19" ht="15.75">
      <c r="A13" s="16" t="s">
        <v>17</v>
      </c>
      <c r="B13" s="37" t="str">
        <f>IF(B5&gt;"",B5,"")</f>
        <v>Edberg/Kuusisto</v>
      </c>
      <c r="C13" s="41" t="str">
        <f>IF(B6&gt;"",B6,"")</f>
        <v>Lindroos/Lindroos</v>
      </c>
      <c r="D13" s="17"/>
      <c r="E13" s="18"/>
      <c r="F13" s="82">
        <v>6</v>
      </c>
      <c r="G13" s="83"/>
      <c r="H13" s="82">
        <v>6</v>
      </c>
      <c r="I13" s="83"/>
      <c r="J13" s="82"/>
      <c r="K13" s="83"/>
      <c r="L13" s="82"/>
      <c r="M13" s="83"/>
      <c r="N13" s="82"/>
      <c r="O13" s="83"/>
      <c r="P13" s="26">
        <f t="shared" si="0"/>
        <v>2</v>
      </c>
      <c r="Q13" s="27">
        <f t="shared" si="1"/>
        <v>0</v>
      </c>
      <c r="R13" s="29"/>
      <c r="S13" s="36"/>
    </row>
    <row r="14" spans="1:19" ht="15.75">
      <c r="A14" s="16" t="s">
        <v>18</v>
      </c>
      <c r="B14" s="37" t="str">
        <f>IF(B4&gt;"",B4,"")</f>
        <v>Kalliomäki/Mäntyniemi</v>
      </c>
      <c r="C14" s="41" t="str">
        <f>IF(B5&gt;"",B5,"")</f>
        <v>Edberg/Kuusisto</v>
      </c>
      <c r="D14" s="19"/>
      <c r="E14" s="18"/>
      <c r="F14" s="84">
        <v>-10</v>
      </c>
      <c r="G14" s="85"/>
      <c r="H14" s="84">
        <v>-11</v>
      </c>
      <c r="I14" s="85"/>
      <c r="J14" s="86"/>
      <c r="K14" s="85"/>
      <c r="L14" s="84"/>
      <c r="M14" s="85"/>
      <c r="N14" s="84"/>
      <c r="O14" s="85"/>
      <c r="P14" s="26">
        <f t="shared" si="0"/>
        <v>0</v>
      </c>
      <c r="Q14" s="27">
        <f t="shared" si="1"/>
        <v>2</v>
      </c>
      <c r="R14" s="29"/>
      <c r="S14" s="36"/>
    </row>
    <row r="15" spans="1:19" ht="16.5" thickBot="1">
      <c r="A15" s="20" t="s">
        <v>28</v>
      </c>
      <c r="B15" s="51" t="str">
        <f>IF(B6&gt;"",B6,"")</f>
        <v>Lindroos/Lindroos</v>
      </c>
      <c r="C15" s="52">
        <f>IF(B7&gt;"",B7,"")</f>
      </c>
      <c r="D15" s="21"/>
      <c r="E15" s="22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30">
        <f t="shared" si="0"/>
      </c>
      <c r="Q15" s="31">
        <f t="shared" si="1"/>
      </c>
      <c r="R15" s="32"/>
      <c r="S15" s="33"/>
    </row>
    <row r="16" ht="16.5" thickBot="1" thickTop="1"/>
    <row r="17" spans="1:19" ht="16.5" thickTop="1">
      <c r="A17" s="58"/>
      <c r="B17" s="59" t="s">
        <v>29</v>
      </c>
      <c r="C17" s="60"/>
      <c r="D17" s="60"/>
      <c r="E17" s="60"/>
      <c r="F17" s="68"/>
      <c r="G17" s="60"/>
      <c r="H17" s="71" t="s">
        <v>0</v>
      </c>
      <c r="I17" s="72"/>
      <c r="J17" s="115" t="s">
        <v>50</v>
      </c>
      <c r="K17" s="116"/>
      <c r="L17" s="116"/>
      <c r="M17" s="117"/>
      <c r="N17" s="118" t="s">
        <v>25</v>
      </c>
      <c r="O17" s="119"/>
      <c r="P17" s="119"/>
      <c r="Q17" s="98">
        <v>2</v>
      </c>
      <c r="R17" s="99"/>
      <c r="S17" s="100"/>
    </row>
    <row r="18" spans="1:19" ht="16.5" thickBot="1">
      <c r="A18" s="61"/>
      <c r="B18" s="53" t="s">
        <v>30</v>
      </c>
      <c r="C18" s="49" t="s">
        <v>21</v>
      </c>
      <c r="D18" s="101"/>
      <c r="E18" s="102"/>
      <c r="F18" s="103"/>
      <c r="G18" s="104" t="s">
        <v>22</v>
      </c>
      <c r="H18" s="105"/>
      <c r="I18" s="105"/>
      <c r="J18" s="106">
        <v>42785</v>
      </c>
      <c r="K18" s="106"/>
      <c r="L18" s="106"/>
      <c r="M18" s="107"/>
      <c r="N18" s="47" t="s">
        <v>23</v>
      </c>
      <c r="O18" s="48"/>
      <c r="P18" s="48"/>
      <c r="Q18" s="108">
        <v>0.6041666666666666</v>
      </c>
      <c r="R18" s="109"/>
      <c r="S18" s="110"/>
    </row>
    <row r="19" spans="1:19" ht="15.75" thickTop="1">
      <c r="A19" s="62"/>
      <c r="B19" s="43" t="s">
        <v>20</v>
      </c>
      <c r="C19" s="42" t="s">
        <v>19</v>
      </c>
      <c r="D19" s="111" t="s">
        <v>1</v>
      </c>
      <c r="E19" s="112"/>
      <c r="F19" s="111" t="s">
        <v>2</v>
      </c>
      <c r="G19" s="112"/>
      <c r="H19" s="111" t="s">
        <v>3</v>
      </c>
      <c r="I19" s="112"/>
      <c r="J19" s="111" t="s">
        <v>4</v>
      </c>
      <c r="K19" s="112"/>
      <c r="L19" s="111"/>
      <c r="M19" s="112"/>
      <c r="N19" s="3" t="s">
        <v>5</v>
      </c>
      <c r="O19" s="4" t="s">
        <v>6</v>
      </c>
      <c r="P19" s="23" t="s">
        <v>14</v>
      </c>
      <c r="Q19" s="24"/>
      <c r="R19" s="113" t="s">
        <v>7</v>
      </c>
      <c r="S19" s="114"/>
    </row>
    <row r="20" spans="1:19" ht="15">
      <c r="A20" s="63" t="s">
        <v>1</v>
      </c>
      <c r="B20" s="44" t="s">
        <v>36</v>
      </c>
      <c r="C20" s="38" t="s">
        <v>35</v>
      </c>
      <c r="D20" s="5"/>
      <c r="E20" s="6"/>
      <c r="F20" s="7">
        <f>+P30</f>
        <v>2</v>
      </c>
      <c r="G20" s="8">
        <f>+Q30</f>
        <v>0</v>
      </c>
      <c r="H20" s="7">
        <f>P26</f>
        <v>1</v>
      </c>
      <c r="I20" s="8">
        <f>Q26</f>
        <v>2</v>
      </c>
      <c r="J20" s="7">
        <f>P28</f>
      </c>
      <c r="K20" s="8">
        <f>Q28</f>
      </c>
      <c r="L20" s="7"/>
      <c r="M20" s="8"/>
      <c r="N20" s="54">
        <f>IF(SUM(D20:M20)=0,"",COUNTIF(E20:E23,"2"))</f>
        <v>1</v>
      </c>
      <c r="O20" s="55">
        <f>IF(SUM(E20:N20)=0,"",COUNTIF(D20:D23,"2"))</f>
        <v>1</v>
      </c>
      <c r="P20" s="1">
        <f>IF(SUM(D20:M20)=0,"",SUM(E20:E23))</f>
        <v>3</v>
      </c>
      <c r="Q20" s="2">
        <f>IF(SUM(D20:M20)=0,"",SUM(D20:D23))</f>
        <v>2</v>
      </c>
      <c r="R20" s="89">
        <v>2</v>
      </c>
      <c r="S20" s="90"/>
    </row>
    <row r="21" spans="1:19" ht="15">
      <c r="A21" s="64" t="s">
        <v>2</v>
      </c>
      <c r="B21" s="44" t="s">
        <v>41</v>
      </c>
      <c r="C21" s="39" t="s">
        <v>31</v>
      </c>
      <c r="D21" s="10">
        <f>+Q30</f>
        <v>0</v>
      </c>
      <c r="E21" s="11">
        <f>+P30</f>
        <v>2</v>
      </c>
      <c r="F21" s="12"/>
      <c r="G21" s="13"/>
      <c r="H21" s="10">
        <f>P29</f>
        <v>0</v>
      </c>
      <c r="I21" s="11">
        <f>Q29</f>
        <v>2</v>
      </c>
      <c r="J21" s="10">
        <f>P27</f>
      </c>
      <c r="K21" s="11">
        <f>Q27</f>
      </c>
      <c r="L21" s="10"/>
      <c r="M21" s="11"/>
      <c r="N21" s="54">
        <f>IF(SUM(D21:M21)=0,"",COUNTIF(G20:G23,"2"))</f>
        <v>0</v>
      </c>
      <c r="O21" s="55">
        <f>IF(SUM(E21:N21)=0,"",COUNTIF(F20:F23,"2"))</f>
        <v>2</v>
      </c>
      <c r="P21" s="1">
        <f>IF(SUM(D21:M21)=0,"",SUM(G20:G23))</f>
        <v>0</v>
      </c>
      <c r="Q21" s="2">
        <f>IF(SUM(D21:M21)=0,"",SUM(F20:F23))</f>
        <v>4</v>
      </c>
      <c r="R21" s="89">
        <v>3</v>
      </c>
      <c r="S21" s="90"/>
    </row>
    <row r="22" spans="1:19" ht="15">
      <c r="A22" s="64" t="s">
        <v>3</v>
      </c>
      <c r="B22" s="44" t="s">
        <v>47</v>
      </c>
      <c r="C22" s="39" t="s">
        <v>33</v>
      </c>
      <c r="D22" s="10">
        <f>+Q26</f>
        <v>2</v>
      </c>
      <c r="E22" s="11">
        <f>+P26</f>
        <v>1</v>
      </c>
      <c r="F22" s="10">
        <f>Q29</f>
        <v>2</v>
      </c>
      <c r="G22" s="11">
        <f>P29</f>
        <v>0</v>
      </c>
      <c r="H22" s="12"/>
      <c r="I22" s="13"/>
      <c r="J22" s="10">
        <f>P31</f>
      </c>
      <c r="K22" s="11">
        <f>Q31</f>
      </c>
      <c r="L22" s="10"/>
      <c r="M22" s="11"/>
      <c r="N22" s="54">
        <f>IF(SUM(D22:M22)=0,"",COUNTIF(I20:I23,"2"))</f>
        <v>2</v>
      </c>
      <c r="O22" s="55">
        <f>IF(SUM(E22:N22)=0,"",COUNTIF(H20:H23,"2"))</f>
        <v>0</v>
      </c>
      <c r="P22" s="1">
        <f>IF(SUM(D22:M22)=0,"",SUM(I20:I23))</f>
        <v>4</v>
      </c>
      <c r="Q22" s="2">
        <f>IF(SUM(D22:M22)=0,"",SUM(H20:H23))</f>
        <v>1</v>
      </c>
      <c r="R22" s="89">
        <v>1</v>
      </c>
      <c r="S22" s="90"/>
    </row>
    <row r="23" spans="1:19" ht="15.75" thickBot="1">
      <c r="A23" s="65" t="s">
        <v>4</v>
      </c>
      <c r="B23" s="66"/>
      <c r="C23" s="67"/>
      <c r="D23" s="69">
        <f>Q28</f>
      </c>
      <c r="E23" s="70">
        <f>P28</f>
      </c>
      <c r="F23" s="69">
        <f>Q27</f>
      </c>
      <c r="G23" s="70">
        <f>P27</f>
      </c>
      <c r="H23" s="69">
        <f>Q31</f>
      </c>
      <c r="I23" s="70">
        <f>P31</f>
      </c>
      <c r="J23" s="76"/>
      <c r="K23" s="77"/>
      <c r="L23" s="69"/>
      <c r="M23" s="70"/>
      <c r="N23" s="78">
        <f>IF(SUM(D23:M23)=0,"",COUNTIF(K20:K23,"2"))</f>
      </c>
      <c r="O23" s="79">
        <f>IF(SUM(E23:N23)=0,"",COUNTIF(J20:J23,"2"))</f>
      </c>
      <c r="P23" s="73">
        <f>IF(SUM(D23:M24)=0,"",SUM(K20:K23))</f>
      </c>
      <c r="Q23" s="74">
        <f>IF(SUM(D23:M23)=0,"",SUM(J20:J23))</f>
      </c>
      <c r="R23" s="91"/>
      <c r="S23" s="92"/>
    </row>
    <row r="24" spans="1:19" ht="15.75" thickTop="1">
      <c r="A24" s="25"/>
      <c r="B24" s="56" t="s">
        <v>24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75"/>
      <c r="S24" s="57"/>
    </row>
    <row r="25" spans="1:19" ht="15.75" thickBot="1">
      <c r="A25" s="9"/>
      <c r="B25" s="50" t="s">
        <v>26</v>
      </c>
      <c r="C25" s="14"/>
      <c r="D25" s="14"/>
      <c r="E25" s="15"/>
      <c r="F25" s="120" t="s">
        <v>8</v>
      </c>
      <c r="G25" s="121"/>
      <c r="H25" s="122" t="s">
        <v>9</v>
      </c>
      <c r="I25" s="121"/>
      <c r="J25" s="122" t="s">
        <v>10</v>
      </c>
      <c r="K25" s="121"/>
      <c r="L25" s="122" t="s">
        <v>11</v>
      </c>
      <c r="M25" s="121"/>
      <c r="N25" s="122" t="s">
        <v>12</v>
      </c>
      <c r="O25" s="121"/>
      <c r="P25" s="93" t="s">
        <v>13</v>
      </c>
      <c r="Q25" s="94"/>
      <c r="S25" s="34"/>
    </row>
    <row r="26" spans="1:19" ht="15.75">
      <c r="A26" s="16" t="s">
        <v>16</v>
      </c>
      <c r="B26" s="37" t="str">
        <f>IF(B20&gt;"",B20,"")</f>
        <v>Heljala/Heljala</v>
      </c>
      <c r="C26" s="40" t="str">
        <f>IF(B22&gt;"",B22,"")</f>
        <v>Lerviks/Rönn</v>
      </c>
      <c r="D26" s="17"/>
      <c r="E26" s="18"/>
      <c r="F26" s="95">
        <v>5</v>
      </c>
      <c r="G26" s="96"/>
      <c r="H26" s="82">
        <v>-9</v>
      </c>
      <c r="I26" s="83"/>
      <c r="J26" s="82">
        <v>-3</v>
      </c>
      <c r="K26" s="83"/>
      <c r="L26" s="82"/>
      <c r="M26" s="83"/>
      <c r="N26" s="97"/>
      <c r="O26" s="83"/>
      <c r="P26" s="26">
        <f aca="true" t="shared" si="2" ref="P26:P31">IF(COUNT(F26:N26)=0,"",COUNTIF(F26:N26,"&gt;=0"))</f>
        <v>1</v>
      </c>
      <c r="Q26" s="27">
        <f aca="true" t="shared" si="3" ref="Q26:Q31">IF(COUNT(F26:N26)=0,"",(IF(LEFT(F26,1)="-",1,0)+IF(LEFT(H26,1)="-",1,0)+IF(LEFT(J26,1)="-",1,0)+IF(LEFT(L26,1)="-",1,0)+IF(LEFT(N26,1)="-",1,0)))</f>
        <v>2</v>
      </c>
      <c r="R26" s="28"/>
      <c r="S26" s="35"/>
    </row>
    <row r="27" spans="1:19" ht="15.75">
      <c r="A27" s="16" t="s">
        <v>15</v>
      </c>
      <c r="B27" s="37" t="str">
        <f>IF(B21&gt;"",B21,"")</f>
        <v>Tevaniemi/Pääkkö</v>
      </c>
      <c r="C27" s="41">
        <f>IF(B23&gt;"",B23,"")</f>
      </c>
      <c r="D27" s="19"/>
      <c r="E27" s="18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26">
        <f t="shared" si="2"/>
      </c>
      <c r="Q27" s="27">
        <f t="shared" si="3"/>
      </c>
      <c r="R27" s="29"/>
      <c r="S27" s="36"/>
    </row>
    <row r="28" spans="1:19" ht="16.5" thickBot="1">
      <c r="A28" s="16" t="s">
        <v>27</v>
      </c>
      <c r="B28" s="46" t="str">
        <f>IF(B20&gt;"",B20,"")</f>
        <v>Heljala/Heljala</v>
      </c>
      <c r="C28" s="45">
        <f>IF(B23&gt;"",B23,"")</f>
      </c>
      <c r="D28" s="14"/>
      <c r="E28" s="15"/>
      <c r="F28" s="87"/>
      <c r="G28" s="88"/>
      <c r="H28" s="87"/>
      <c r="I28" s="88"/>
      <c r="J28" s="87"/>
      <c r="K28" s="88"/>
      <c r="L28" s="87"/>
      <c r="M28" s="88"/>
      <c r="N28" s="87"/>
      <c r="O28" s="88"/>
      <c r="P28" s="26">
        <f t="shared" si="2"/>
      </c>
      <c r="Q28" s="27">
        <f t="shared" si="3"/>
      </c>
      <c r="R28" s="29"/>
      <c r="S28" s="36"/>
    </row>
    <row r="29" spans="1:19" ht="15.75">
      <c r="A29" s="16" t="s">
        <v>17</v>
      </c>
      <c r="B29" s="37" t="str">
        <f>IF(B21&gt;"",B21,"")</f>
        <v>Tevaniemi/Pääkkö</v>
      </c>
      <c r="C29" s="41" t="str">
        <f>IF(B22&gt;"",B22,"")</f>
        <v>Lerviks/Rönn</v>
      </c>
      <c r="D29" s="17"/>
      <c r="E29" s="18"/>
      <c r="F29" s="82">
        <v>-9</v>
      </c>
      <c r="G29" s="83"/>
      <c r="H29" s="82">
        <v>-6</v>
      </c>
      <c r="I29" s="83"/>
      <c r="J29" s="82"/>
      <c r="K29" s="83"/>
      <c r="L29" s="82"/>
      <c r="M29" s="83"/>
      <c r="N29" s="82"/>
      <c r="O29" s="83"/>
      <c r="P29" s="26">
        <f t="shared" si="2"/>
        <v>0</v>
      </c>
      <c r="Q29" s="27">
        <f t="shared" si="3"/>
        <v>2</v>
      </c>
      <c r="R29" s="29"/>
      <c r="S29" s="36"/>
    </row>
    <row r="30" spans="1:19" ht="15.75">
      <c r="A30" s="16" t="s">
        <v>18</v>
      </c>
      <c r="B30" s="37" t="str">
        <f>IF(B20&gt;"",B20,"")</f>
        <v>Heljala/Heljala</v>
      </c>
      <c r="C30" s="41" t="str">
        <f>IF(B21&gt;"",B21,"")</f>
        <v>Tevaniemi/Pääkkö</v>
      </c>
      <c r="D30" s="19"/>
      <c r="E30" s="18"/>
      <c r="F30" s="84">
        <v>9</v>
      </c>
      <c r="G30" s="85"/>
      <c r="H30" s="84">
        <v>5</v>
      </c>
      <c r="I30" s="85"/>
      <c r="J30" s="86"/>
      <c r="K30" s="85"/>
      <c r="L30" s="84"/>
      <c r="M30" s="85"/>
      <c r="N30" s="84"/>
      <c r="O30" s="85"/>
      <c r="P30" s="26">
        <f t="shared" si="2"/>
        <v>2</v>
      </c>
      <c r="Q30" s="27">
        <f t="shared" si="3"/>
        <v>0</v>
      </c>
      <c r="R30" s="29"/>
      <c r="S30" s="36"/>
    </row>
    <row r="31" spans="1:19" ht="16.5" thickBot="1">
      <c r="A31" s="20" t="s">
        <v>28</v>
      </c>
      <c r="B31" s="51" t="str">
        <f>IF(B22&gt;"",B22,"")</f>
        <v>Lerviks/Rönn</v>
      </c>
      <c r="C31" s="52">
        <f>IF(B23&gt;"",B23,"")</f>
      </c>
      <c r="D31" s="21"/>
      <c r="E31" s="22"/>
      <c r="F31" s="80"/>
      <c r="G31" s="81"/>
      <c r="H31" s="80"/>
      <c r="I31" s="81"/>
      <c r="J31" s="80"/>
      <c r="K31" s="81"/>
      <c r="L31" s="80"/>
      <c r="M31" s="81"/>
      <c r="N31" s="80"/>
      <c r="O31" s="81"/>
      <c r="P31" s="30">
        <f t="shared" si="2"/>
      </c>
      <c r="Q31" s="31">
        <f t="shared" si="3"/>
      </c>
      <c r="R31" s="32"/>
      <c r="S31" s="33"/>
    </row>
    <row r="32" ht="16.5" thickBot="1" thickTop="1"/>
    <row r="33" spans="1:19" ht="16.5" thickTop="1">
      <c r="A33" s="58"/>
      <c r="B33" s="59" t="s">
        <v>29</v>
      </c>
      <c r="C33" s="60"/>
      <c r="D33" s="60"/>
      <c r="E33" s="60"/>
      <c r="F33" s="68"/>
      <c r="G33" s="60"/>
      <c r="H33" s="71" t="s">
        <v>0</v>
      </c>
      <c r="I33" s="72"/>
      <c r="J33" s="115" t="s">
        <v>50</v>
      </c>
      <c r="K33" s="116"/>
      <c r="L33" s="116"/>
      <c r="M33" s="117"/>
      <c r="N33" s="118" t="s">
        <v>25</v>
      </c>
      <c r="O33" s="119"/>
      <c r="P33" s="119"/>
      <c r="Q33" s="98">
        <v>3</v>
      </c>
      <c r="R33" s="99"/>
      <c r="S33" s="100"/>
    </row>
    <row r="34" spans="1:19" ht="16.5" thickBot="1">
      <c r="A34" s="61"/>
      <c r="B34" s="53" t="s">
        <v>30</v>
      </c>
      <c r="C34" s="49" t="s">
        <v>21</v>
      </c>
      <c r="D34" s="101"/>
      <c r="E34" s="102"/>
      <c r="F34" s="103"/>
      <c r="G34" s="104" t="s">
        <v>22</v>
      </c>
      <c r="H34" s="105"/>
      <c r="I34" s="105"/>
      <c r="J34" s="106">
        <v>42785</v>
      </c>
      <c r="K34" s="106"/>
      <c r="L34" s="106"/>
      <c r="M34" s="107"/>
      <c r="N34" s="47" t="s">
        <v>23</v>
      </c>
      <c r="O34" s="48"/>
      <c r="P34" s="48"/>
      <c r="Q34" s="108">
        <v>0.6041666666666666</v>
      </c>
      <c r="R34" s="109"/>
      <c r="S34" s="110"/>
    </row>
    <row r="35" spans="1:19" ht="15.75" thickTop="1">
      <c r="A35" s="62"/>
      <c r="B35" s="43" t="s">
        <v>20</v>
      </c>
      <c r="C35" s="42" t="s">
        <v>19</v>
      </c>
      <c r="D35" s="111" t="s">
        <v>1</v>
      </c>
      <c r="E35" s="112"/>
      <c r="F35" s="111" t="s">
        <v>2</v>
      </c>
      <c r="G35" s="112"/>
      <c r="H35" s="111" t="s">
        <v>3</v>
      </c>
      <c r="I35" s="112"/>
      <c r="J35" s="111" t="s">
        <v>4</v>
      </c>
      <c r="K35" s="112"/>
      <c r="L35" s="111"/>
      <c r="M35" s="112"/>
      <c r="N35" s="3" t="s">
        <v>5</v>
      </c>
      <c r="O35" s="4" t="s">
        <v>6</v>
      </c>
      <c r="P35" s="23" t="s">
        <v>14</v>
      </c>
      <c r="Q35" s="24"/>
      <c r="R35" s="113" t="s">
        <v>7</v>
      </c>
      <c r="S35" s="114"/>
    </row>
    <row r="36" spans="1:19" ht="15">
      <c r="A36" s="63" t="s">
        <v>1</v>
      </c>
      <c r="B36" s="44" t="s">
        <v>37</v>
      </c>
      <c r="C36" s="38" t="s">
        <v>34</v>
      </c>
      <c r="D36" s="5"/>
      <c r="E36" s="6"/>
      <c r="F36" s="7">
        <f>+P46</f>
        <v>2</v>
      </c>
      <c r="G36" s="8">
        <f>+Q46</f>
        <v>0</v>
      </c>
      <c r="H36" s="7">
        <f>P42</f>
        <v>2</v>
      </c>
      <c r="I36" s="8">
        <f>Q42</f>
        <v>1</v>
      </c>
      <c r="J36" s="7">
        <f>P44</f>
        <v>2</v>
      </c>
      <c r="K36" s="8">
        <f>Q44</f>
        <v>0</v>
      </c>
      <c r="L36" s="7"/>
      <c r="M36" s="8"/>
      <c r="N36" s="54">
        <f>IF(SUM(D36:M36)=0,"",COUNTIF(E36:E39,"2"))</f>
        <v>3</v>
      </c>
      <c r="O36" s="55">
        <f>IF(SUM(E36:N36)=0,"",COUNTIF(D36:D39,"2"))</f>
        <v>0</v>
      </c>
      <c r="P36" s="1">
        <f>IF(SUM(D36:M36)=0,"",SUM(E36:E39))</f>
        <v>6</v>
      </c>
      <c r="Q36" s="2">
        <f>IF(SUM(D36:M36)=0,"",SUM(D36:D39))</f>
        <v>1</v>
      </c>
      <c r="R36" s="89">
        <v>1</v>
      </c>
      <c r="S36" s="90"/>
    </row>
    <row r="37" spans="1:19" ht="15">
      <c r="A37" s="64" t="s">
        <v>2</v>
      </c>
      <c r="B37" s="44" t="s">
        <v>40</v>
      </c>
      <c r="C37" s="39" t="s">
        <v>32</v>
      </c>
      <c r="D37" s="10">
        <f>+Q46</f>
        <v>0</v>
      </c>
      <c r="E37" s="11">
        <f>+P46</f>
        <v>2</v>
      </c>
      <c r="F37" s="12"/>
      <c r="G37" s="13"/>
      <c r="H37" s="10">
        <f>P45</f>
        <v>2</v>
      </c>
      <c r="I37" s="11">
        <f>Q45</f>
        <v>0</v>
      </c>
      <c r="J37" s="10">
        <f>P43</f>
        <v>2</v>
      </c>
      <c r="K37" s="11">
        <f>Q43</f>
        <v>0</v>
      </c>
      <c r="L37" s="10"/>
      <c r="M37" s="11"/>
      <c r="N37" s="54">
        <f>IF(SUM(D37:M37)=0,"",COUNTIF(G36:G39,"2"))</f>
        <v>2</v>
      </c>
      <c r="O37" s="55">
        <f>IF(SUM(E37:N37)=0,"",COUNTIF(F36:F39,"2"))</f>
        <v>1</v>
      </c>
      <c r="P37" s="1">
        <f>IF(SUM(D37:M37)=0,"",SUM(G36:G39))</f>
        <v>4</v>
      </c>
      <c r="Q37" s="2">
        <f>IF(SUM(D37:M37)=0,"",SUM(F36:F39))</f>
        <v>2</v>
      </c>
      <c r="R37" s="89">
        <v>2</v>
      </c>
      <c r="S37" s="90"/>
    </row>
    <row r="38" spans="1:19" ht="15">
      <c r="A38" s="64" t="s">
        <v>3</v>
      </c>
      <c r="B38" s="44" t="s">
        <v>49</v>
      </c>
      <c r="C38" s="39" t="s">
        <v>31</v>
      </c>
      <c r="D38" s="10">
        <f>+Q42</f>
        <v>1</v>
      </c>
      <c r="E38" s="11">
        <f>+P42</f>
        <v>2</v>
      </c>
      <c r="F38" s="10">
        <f>Q45</f>
        <v>0</v>
      </c>
      <c r="G38" s="11">
        <f>P45</f>
        <v>2</v>
      </c>
      <c r="H38" s="12"/>
      <c r="I38" s="13"/>
      <c r="J38" s="10">
        <f>P47</f>
        <v>0</v>
      </c>
      <c r="K38" s="11">
        <f>Q47</f>
        <v>2</v>
      </c>
      <c r="L38" s="10"/>
      <c r="M38" s="11"/>
      <c r="N38" s="54">
        <f>IF(SUM(D38:M38)=0,"",COUNTIF(I36:I39,"2"))</f>
        <v>0</v>
      </c>
      <c r="O38" s="55">
        <f>IF(SUM(E38:N38)=0,"",COUNTIF(H36:H39,"2"))</f>
        <v>3</v>
      </c>
      <c r="P38" s="1">
        <f>IF(SUM(D38:M38)=0,"",SUM(I36:I39))</f>
        <v>1</v>
      </c>
      <c r="Q38" s="2">
        <f>IF(SUM(D38:M38)=0,"",SUM(H36:H39))</f>
        <v>6</v>
      </c>
      <c r="R38" s="89">
        <v>4</v>
      </c>
      <c r="S38" s="90"/>
    </row>
    <row r="39" spans="1:19" ht="15.75" thickBot="1">
      <c r="A39" s="65" t="s">
        <v>4</v>
      </c>
      <c r="B39" s="66" t="s">
        <v>53</v>
      </c>
      <c r="C39" s="67" t="s">
        <v>31</v>
      </c>
      <c r="D39" s="69">
        <f>Q44</f>
        <v>0</v>
      </c>
      <c r="E39" s="70">
        <f>P44</f>
        <v>2</v>
      </c>
      <c r="F39" s="69">
        <f>Q43</f>
        <v>0</v>
      </c>
      <c r="G39" s="70">
        <f>P43</f>
        <v>2</v>
      </c>
      <c r="H39" s="69">
        <f>Q47</f>
        <v>2</v>
      </c>
      <c r="I39" s="70">
        <f>P47</f>
        <v>0</v>
      </c>
      <c r="J39" s="76"/>
      <c r="K39" s="77"/>
      <c r="L39" s="69"/>
      <c r="M39" s="70"/>
      <c r="N39" s="78">
        <f>IF(SUM(D39:M39)=0,"",COUNTIF(K36:K39,"2"))</f>
        <v>1</v>
      </c>
      <c r="O39" s="79">
        <f>IF(SUM(E39:N39)=0,"",COUNTIF(J36:J39,"2"))</f>
        <v>2</v>
      </c>
      <c r="P39" s="73">
        <f>IF(SUM(D39:M40)=0,"",SUM(K36:K39))</f>
        <v>2</v>
      </c>
      <c r="Q39" s="74">
        <f>IF(SUM(D39:M39)=0,"",SUM(J36:J39))</f>
        <v>4</v>
      </c>
      <c r="R39" s="91">
        <v>3</v>
      </c>
      <c r="S39" s="92"/>
    </row>
    <row r="40" spans="1:19" ht="15.75" thickTop="1">
      <c r="A40" s="25"/>
      <c r="B40" s="56" t="s">
        <v>24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75"/>
      <c r="S40" s="57"/>
    </row>
    <row r="41" spans="1:19" ht="15.75" thickBot="1">
      <c r="A41" s="9"/>
      <c r="B41" s="50" t="s">
        <v>26</v>
      </c>
      <c r="C41" s="14"/>
      <c r="D41" s="14"/>
      <c r="E41" s="15"/>
      <c r="F41" s="120" t="s">
        <v>8</v>
      </c>
      <c r="G41" s="121"/>
      <c r="H41" s="122" t="s">
        <v>9</v>
      </c>
      <c r="I41" s="121"/>
      <c r="J41" s="122" t="s">
        <v>10</v>
      </c>
      <c r="K41" s="121"/>
      <c r="L41" s="122" t="s">
        <v>11</v>
      </c>
      <c r="M41" s="121"/>
      <c r="N41" s="122" t="s">
        <v>12</v>
      </c>
      <c r="O41" s="121"/>
      <c r="P41" s="93" t="s">
        <v>13</v>
      </c>
      <c r="Q41" s="94"/>
      <c r="S41" s="34"/>
    </row>
    <row r="42" spans="1:19" ht="15.75">
      <c r="A42" s="16" t="s">
        <v>16</v>
      </c>
      <c r="B42" s="37" t="str">
        <f>IF(B36&gt;"",B36,"")</f>
        <v>Norrbo/Norrbo</v>
      </c>
      <c r="C42" s="40" t="str">
        <f>IF(B38&gt;"",B38,"")</f>
        <v>Jokiranta/Paaso</v>
      </c>
      <c r="D42" s="17"/>
      <c r="E42" s="18"/>
      <c r="F42" s="95">
        <v>9</v>
      </c>
      <c r="G42" s="96"/>
      <c r="H42" s="82">
        <v>-6</v>
      </c>
      <c r="I42" s="83"/>
      <c r="J42" s="82">
        <v>7</v>
      </c>
      <c r="K42" s="83"/>
      <c r="L42" s="82"/>
      <c r="M42" s="83"/>
      <c r="N42" s="97"/>
      <c r="O42" s="83"/>
      <c r="P42" s="26">
        <f aca="true" t="shared" si="4" ref="P42:P47">IF(COUNT(F42:N42)=0,"",COUNTIF(F42:N42,"&gt;=0"))</f>
        <v>2</v>
      </c>
      <c r="Q42" s="27">
        <f aca="true" t="shared" si="5" ref="Q42:Q47">IF(COUNT(F42:N42)=0,"",(IF(LEFT(F42,1)="-",1,0)+IF(LEFT(H42,1)="-",1,0)+IF(LEFT(J42,1)="-",1,0)+IF(LEFT(L42,1)="-",1,0)+IF(LEFT(N42,1)="-",1,0)))</f>
        <v>1</v>
      </c>
      <c r="R42" s="28"/>
      <c r="S42" s="35"/>
    </row>
    <row r="43" spans="1:19" ht="15.75">
      <c r="A43" s="16" t="s">
        <v>15</v>
      </c>
      <c r="B43" s="37" t="str">
        <f>IF(B37&gt;"",B37,"")</f>
        <v>Tuomela/Siltanen</v>
      </c>
      <c r="C43" s="41" t="str">
        <f>IF(B39&gt;"",B39,"")</f>
        <v>Julmala/Repetti</v>
      </c>
      <c r="D43" s="19"/>
      <c r="E43" s="18"/>
      <c r="F43" s="84">
        <v>10</v>
      </c>
      <c r="G43" s="85"/>
      <c r="H43" s="84">
        <v>6</v>
      </c>
      <c r="I43" s="85"/>
      <c r="J43" s="84"/>
      <c r="K43" s="85"/>
      <c r="L43" s="84"/>
      <c r="M43" s="85"/>
      <c r="N43" s="84"/>
      <c r="O43" s="85"/>
      <c r="P43" s="26">
        <f t="shared" si="4"/>
        <v>2</v>
      </c>
      <c r="Q43" s="27">
        <f t="shared" si="5"/>
        <v>0</v>
      </c>
      <c r="R43" s="29"/>
      <c r="S43" s="36"/>
    </row>
    <row r="44" spans="1:19" ht="16.5" thickBot="1">
      <c r="A44" s="16" t="s">
        <v>27</v>
      </c>
      <c r="B44" s="46" t="str">
        <f>IF(B36&gt;"",B36,"")</f>
        <v>Norrbo/Norrbo</v>
      </c>
      <c r="C44" s="45" t="str">
        <f>IF(B39&gt;"",B39,"")</f>
        <v>Julmala/Repetti</v>
      </c>
      <c r="D44" s="14"/>
      <c r="E44" s="15"/>
      <c r="F44" s="87">
        <v>7</v>
      </c>
      <c r="G44" s="88"/>
      <c r="H44" s="87">
        <v>8</v>
      </c>
      <c r="I44" s="88"/>
      <c r="J44" s="87"/>
      <c r="K44" s="88"/>
      <c r="L44" s="87"/>
      <c r="M44" s="88"/>
      <c r="N44" s="87"/>
      <c r="O44" s="88"/>
      <c r="P44" s="26">
        <f t="shared" si="4"/>
        <v>2</v>
      </c>
      <c r="Q44" s="27">
        <f t="shared" si="5"/>
        <v>0</v>
      </c>
      <c r="R44" s="29"/>
      <c r="S44" s="36"/>
    </row>
    <row r="45" spans="1:19" ht="15.75">
      <c r="A45" s="16" t="s">
        <v>17</v>
      </c>
      <c r="B45" s="37" t="str">
        <f>IF(B37&gt;"",B37,"")</f>
        <v>Tuomela/Siltanen</v>
      </c>
      <c r="C45" s="41" t="str">
        <f>IF(B38&gt;"",B38,"")</f>
        <v>Jokiranta/Paaso</v>
      </c>
      <c r="D45" s="17"/>
      <c r="E45" s="18"/>
      <c r="F45" s="82">
        <v>9</v>
      </c>
      <c r="G45" s="83"/>
      <c r="H45" s="82">
        <v>7</v>
      </c>
      <c r="I45" s="83"/>
      <c r="J45" s="82"/>
      <c r="K45" s="83"/>
      <c r="L45" s="82"/>
      <c r="M45" s="83"/>
      <c r="N45" s="82"/>
      <c r="O45" s="83"/>
      <c r="P45" s="26">
        <f t="shared" si="4"/>
        <v>2</v>
      </c>
      <c r="Q45" s="27">
        <f t="shared" si="5"/>
        <v>0</v>
      </c>
      <c r="R45" s="29"/>
      <c r="S45" s="36"/>
    </row>
    <row r="46" spans="1:19" ht="15.75">
      <c r="A46" s="16" t="s">
        <v>18</v>
      </c>
      <c r="B46" s="37" t="str">
        <f>IF(B36&gt;"",B36,"")</f>
        <v>Norrbo/Norrbo</v>
      </c>
      <c r="C46" s="41" t="str">
        <f>IF(B37&gt;"",B37,"")</f>
        <v>Tuomela/Siltanen</v>
      </c>
      <c r="D46" s="19"/>
      <c r="E46" s="18"/>
      <c r="F46" s="84">
        <v>7</v>
      </c>
      <c r="G46" s="85"/>
      <c r="H46" s="84">
        <v>10</v>
      </c>
      <c r="I46" s="85"/>
      <c r="J46" s="86"/>
      <c r="K46" s="85"/>
      <c r="L46" s="84"/>
      <c r="M46" s="85"/>
      <c r="N46" s="84"/>
      <c r="O46" s="85"/>
      <c r="P46" s="26">
        <f t="shared" si="4"/>
        <v>2</v>
      </c>
      <c r="Q46" s="27">
        <f t="shared" si="5"/>
        <v>0</v>
      </c>
      <c r="R46" s="29"/>
      <c r="S46" s="36"/>
    </row>
    <row r="47" spans="1:19" ht="16.5" thickBot="1">
      <c r="A47" s="20" t="s">
        <v>28</v>
      </c>
      <c r="B47" s="51" t="str">
        <f>IF(B38&gt;"",B38,"")</f>
        <v>Jokiranta/Paaso</v>
      </c>
      <c r="C47" s="52" t="str">
        <f>IF(B39&gt;"",B39,"")</f>
        <v>Julmala/Repetti</v>
      </c>
      <c r="D47" s="21"/>
      <c r="E47" s="22"/>
      <c r="F47" s="80">
        <v>-5</v>
      </c>
      <c r="G47" s="81"/>
      <c r="H47" s="80">
        <v>-2</v>
      </c>
      <c r="I47" s="81"/>
      <c r="J47" s="80"/>
      <c r="K47" s="81"/>
      <c r="L47" s="80"/>
      <c r="M47" s="81"/>
      <c r="N47" s="80"/>
      <c r="O47" s="81"/>
      <c r="P47" s="30">
        <f t="shared" si="4"/>
        <v>0</v>
      </c>
      <c r="Q47" s="31">
        <f t="shared" si="5"/>
        <v>2</v>
      </c>
      <c r="R47" s="32"/>
      <c r="S47" s="33"/>
    </row>
    <row r="48" ht="16.5" thickBot="1" thickTop="1"/>
    <row r="49" spans="1:19" ht="16.5" thickTop="1">
      <c r="A49" s="58"/>
      <c r="B49" s="59" t="s">
        <v>29</v>
      </c>
      <c r="C49" s="60"/>
      <c r="D49" s="60"/>
      <c r="E49" s="60"/>
      <c r="F49" s="68"/>
      <c r="G49" s="60"/>
      <c r="H49" s="71" t="s">
        <v>0</v>
      </c>
      <c r="I49" s="72"/>
      <c r="J49" s="115" t="s">
        <v>50</v>
      </c>
      <c r="K49" s="116"/>
      <c r="L49" s="116"/>
      <c r="M49" s="117"/>
      <c r="N49" s="118" t="s">
        <v>25</v>
      </c>
      <c r="O49" s="119"/>
      <c r="P49" s="119"/>
      <c r="Q49" s="98">
        <v>4</v>
      </c>
      <c r="R49" s="99"/>
      <c r="S49" s="100"/>
    </row>
    <row r="50" spans="1:19" ht="16.5" thickBot="1">
      <c r="A50" s="61"/>
      <c r="B50" s="53" t="s">
        <v>30</v>
      </c>
      <c r="C50" s="49" t="s">
        <v>21</v>
      </c>
      <c r="D50" s="101"/>
      <c r="E50" s="102"/>
      <c r="F50" s="103"/>
      <c r="G50" s="104" t="s">
        <v>22</v>
      </c>
      <c r="H50" s="105"/>
      <c r="I50" s="105"/>
      <c r="J50" s="106">
        <v>42785</v>
      </c>
      <c r="K50" s="106"/>
      <c r="L50" s="106"/>
      <c r="M50" s="107"/>
      <c r="N50" s="47" t="s">
        <v>23</v>
      </c>
      <c r="O50" s="48"/>
      <c r="P50" s="48"/>
      <c r="Q50" s="108">
        <v>0.6041666666666666</v>
      </c>
      <c r="R50" s="109"/>
      <c r="S50" s="110"/>
    </row>
    <row r="51" spans="1:19" ht="15.75" thickTop="1">
      <c r="A51" s="62"/>
      <c r="B51" s="43" t="s">
        <v>20</v>
      </c>
      <c r="C51" s="42" t="s">
        <v>19</v>
      </c>
      <c r="D51" s="111" t="s">
        <v>1</v>
      </c>
      <c r="E51" s="112"/>
      <c r="F51" s="111" t="s">
        <v>2</v>
      </c>
      <c r="G51" s="112"/>
      <c r="H51" s="111" t="s">
        <v>3</v>
      </c>
      <c r="I51" s="112"/>
      <c r="J51" s="111" t="s">
        <v>4</v>
      </c>
      <c r="K51" s="112"/>
      <c r="L51" s="111"/>
      <c r="M51" s="112"/>
      <c r="N51" s="3" t="s">
        <v>5</v>
      </c>
      <c r="O51" s="4" t="s">
        <v>6</v>
      </c>
      <c r="P51" s="23" t="s">
        <v>14</v>
      </c>
      <c r="Q51" s="24"/>
      <c r="R51" s="113" t="s">
        <v>7</v>
      </c>
      <c r="S51" s="114"/>
    </row>
    <row r="52" spans="1:19" ht="15">
      <c r="A52" s="63" t="s">
        <v>1</v>
      </c>
      <c r="B52" s="44" t="s">
        <v>38</v>
      </c>
      <c r="C52" s="38" t="s">
        <v>31</v>
      </c>
      <c r="D52" s="5"/>
      <c r="E52" s="6"/>
      <c r="F52" s="7">
        <f>+P62</f>
        <v>2</v>
      </c>
      <c r="G52" s="8">
        <f>+Q62</f>
        <v>1</v>
      </c>
      <c r="H52" s="7">
        <f>P58</f>
        <v>2</v>
      </c>
      <c r="I52" s="8">
        <f>Q58</f>
        <v>0</v>
      </c>
      <c r="J52" s="7">
        <f>P60</f>
        <v>2</v>
      </c>
      <c r="K52" s="8">
        <f>Q60</f>
        <v>0</v>
      </c>
      <c r="L52" s="7"/>
      <c r="M52" s="8"/>
      <c r="N52" s="54">
        <f>IF(SUM(D52:M52)=0,"",COUNTIF(E52:E55,"2"))</f>
        <v>3</v>
      </c>
      <c r="O52" s="55">
        <f>IF(SUM(E52:N52)=0,"",COUNTIF(D52:D55,"2"))</f>
        <v>0</v>
      </c>
      <c r="P52" s="1">
        <f>IF(SUM(D52:M52)=0,"",SUM(E52:E55))</f>
        <v>6</v>
      </c>
      <c r="Q52" s="2">
        <f>IF(SUM(D52:M52)=0,"",SUM(D52:D55))</f>
        <v>1</v>
      </c>
      <c r="R52" s="89">
        <v>1</v>
      </c>
      <c r="S52" s="90"/>
    </row>
    <row r="53" spans="1:19" ht="15">
      <c r="A53" s="64" t="s">
        <v>2</v>
      </c>
      <c r="B53" s="44" t="s">
        <v>42</v>
      </c>
      <c r="C53" s="39" t="s">
        <v>43</v>
      </c>
      <c r="D53" s="10">
        <f>+Q62</f>
        <v>1</v>
      </c>
      <c r="E53" s="11">
        <f>+P62</f>
        <v>2</v>
      </c>
      <c r="F53" s="12"/>
      <c r="G53" s="13"/>
      <c r="H53" s="10">
        <f>P61</f>
        <v>2</v>
      </c>
      <c r="I53" s="11">
        <f>Q61</f>
        <v>1</v>
      </c>
      <c r="J53" s="10">
        <f>P59</f>
        <v>2</v>
      </c>
      <c r="K53" s="11">
        <f>Q59</f>
        <v>1</v>
      </c>
      <c r="L53" s="10"/>
      <c r="M53" s="11"/>
      <c r="N53" s="54">
        <f>IF(SUM(D53:M53)=0,"",COUNTIF(G52:G55,"2"))</f>
        <v>2</v>
      </c>
      <c r="O53" s="55">
        <f>IF(SUM(E53:N53)=0,"",COUNTIF(F52:F55,"2"))</f>
        <v>1</v>
      </c>
      <c r="P53" s="1">
        <f>IF(SUM(D53:M53)=0,"",SUM(G52:G55))</f>
        <v>5</v>
      </c>
      <c r="Q53" s="2">
        <f>IF(SUM(D53:M53)=0,"",SUM(F52:F55))</f>
        <v>4</v>
      </c>
      <c r="R53" s="89">
        <v>2</v>
      </c>
      <c r="S53" s="90"/>
    </row>
    <row r="54" spans="1:19" ht="15">
      <c r="A54" s="64" t="s">
        <v>3</v>
      </c>
      <c r="B54" s="44" t="s">
        <v>45</v>
      </c>
      <c r="C54" s="39" t="s">
        <v>46</v>
      </c>
      <c r="D54" s="10">
        <f>+Q58</f>
        <v>0</v>
      </c>
      <c r="E54" s="11">
        <f>+P58</f>
        <v>2</v>
      </c>
      <c r="F54" s="10">
        <f>Q61</f>
        <v>1</v>
      </c>
      <c r="G54" s="11">
        <f>P61</f>
        <v>2</v>
      </c>
      <c r="H54" s="12"/>
      <c r="I54" s="13"/>
      <c r="J54" s="10">
        <f>P63</f>
        <v>2</v>
      </c>
      <c r="K54" s="11">
        <f>Q63</f>
        <v>0</v>
      </c>
      <c r="L54" s="10"/>
      <c r="M54" s="11"/>
      <c r="N54" s="54">
        <f>IF(SUM(D54:M54)=0,"",COUNTIF(I52:I55,"2"))</f>
        <v>1</v>
      </c>
      <c r="O54" s="55">
        <f>IF(SUM(E54:N54)=0,"",COUNTIF(H52:H55,"2"))</f>
        <v>2</v>
      </c>
      <c r="P54" s="1">
        <f>IF(SUM(D54:M54)=0,"",SUM(I52:I55))</f>
        <v>3</v>
      </c>
      <c r="Q54" s="2">
        <f>IF(SUM(D54:M54)=0,"",SUM(H52:H55))</f>
        <v>4</v>
      </c>
      <c r="R54" s="89">
        <v>3</v>
      </c>
      <c r="S54" s="90"/>
    </row>
    <row r="55" spans="1:19" ht="15.75" thickBot="1">
      <c r="A55" s="65" t="s">
        <v>4</v>
      </c>
      <c r="B55" s="66" t="s">
        <v>48</v>
      </c>
      <c r="C55" s="67" t="s">
        <v>34</v>
      </c>
      <c r="D55" s="69">
        <f>Q60</f>
        <v>0</v>
      </c>
      <c r="E55" s="70">
        <f>P60</f>
        <v>2</v>
      </c>
      <c r="F55" s="69">
        <f>Q59</f>
        <v>1</v>
      </c>
      <c r="G55" s="70">
        <f>P59</f>
        <v>2</v>
      </c>
      <c r="H55" s="69">
        <f>Q63</f>
        <v>0</v>
      </c>
      <c r="I55" s="70">
        <f>P63</f>
        <v>2</v>
      </c>
      <c r="J55" s="76"/>
      <c r="K55" s="77"/>
      <c r="L55" s="69"/>
      <c r="M55" s="70"/>
      <c r="N55" s="78">
        <f>IF(SUM(D55:M55)=0,"",COUNTIF(K52:K55,"2"))</f>
        <v>0</v>
      </c>
      <c r="O55" s="79">
        <f>IF(SUM(E55:N55)=0,"",COUNTIF(J52:J55,"2"))</f>
        <v>3</v>
      </c>
      <c r="P55" s="73">
        <f>IF(SUM(D55:M56)=0,"",SUM(K52:K55))</f>
        <v>1</v>
      </c>
      <c r="Q55" s="74">
        <f>IF(SUM(D55:M55)=0,"",SUM(J52:J55))</f>
        <v>6</v>
      </c>
      <c r="R55" s="91">
        <v>4</v>
      </c>
      <c r="S55" s="92"/>
    </row>
    <row r="56" spans="1:19" ht="15.75" thickTop="1">
      <c r="A56" s="25"/>
      <c r="B56" s="56" t="s">
        <v>24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75"/>
      <c r="S56" s="57"/>
    </row>
    <row r="57" spans="1:19" ht="15.75" thickBot="1">
      <c r="A57" s="9"/>
      <c r="B57" s="50" t="s">
        <v>26</v>
      </c>
      <c r="C57" s="14"/>
      <c r="D57" s="14"/>
      <c r="E57" s="15"/>
      <c r="F57" s="120" t="s">
        <v>8</v>
      </c>
      <c r="G57" s="121"/>
      <c r="H57" s="122" t="s">
        <v>9</v>
      </c>
      <c r="I57" s="121"/>
      <c r="J57" s="122" t="s">
        <v>10</v>
      </c>
      <c r="K57" s="121"/>
      <c r="L57" s="122" t="s">
        <v>11</v>
      </c>
      <c r="M57" s="121"/>
      <c r="N57" s="122" t="s">
        <v>12</v>
      </c>
      <c r="O57" s="121"/>
      <c r="P57" s="93" t="s">
        <v>13</v>
      </c>
      <c r="Q57" s="94"/>
      <c r="S57" s="34"/>
    </row>
    <row r="58" spans="1:19" ht="15.75">
      <c r="A58" s="16" t="s">
        <v>16</v>
      </c>
      <c r="B58" s="37" t="str">
        <f>IF(B52&gt;"",B52,"")</f>
        <v>Jokiranta/Antinoja</v>
      </c>
      <c r="C58" s="40" t="str">
        <f>IF(B54&gt;"",B54,"")</f>
        <v>Haavisto/Palmrooth</v>
      </c>
      <c r="D58" s="17"/>
      <c r="E58" s="18"/>
      <c r="F58" s="95">
        <v>8</v>
      </c>
      <c r="G58" s="96"/>
      <c r="H58" s="82">
        <v>7</v>
      </c>
      <c r="I58" s="83"/>
      <c r="J58" s="82"/>
      <c r="K58" s="83"/>
      <c r="L58" s="82"/>
      <c r="M58" s="83"/>
      <c r="N58" s="97"/>
      <c r="O58" s="83"/>
      <c r="P58" s="26">
        <f aca="true" t="shared" si="6" ref="P58:P63">IF(COUNT(F58:N58)=0,"",COUNTIF(F58:N58,"&gt;=0"))</f>
        <v>2</v>
      </c>
      <c r="Q58" s="27">
        <f aca="true" t="shared" si="7" ref="Q58:Q63">IF(COUNT(F58:N58)=0,"",(IF(LEFT(F58,1)="-",1,0)+IF(LEFT(H58,1)="-",1,0)+IF(LEFT(J58,1)="-",1,0)+IF(LEFT(L58,1)="-",1,0)+IF(LEFT(N58,1)="-",1,0)))</f>
        <v>0</v>
      </c>
      <c r="R58" s="28"/>
      <c r="S58" s="35"/>
    </row>
    <row r="59" spans="1:19" ht="15.75">
      <c r="A59" s="16" t="s">
        <v>15</v>
      </c>
      <c r="B59" s="37" t="str">
        <f>IF(B53&gt;"",B53,"")</f>
        <v>Anttila/Anttila</v>
      </c>
      <c r="C59" s="41" t="str">
        <f>IF(B55&gt;"",B55,"")</f>
        <v>Pitkäranta/Honkanen</v>
      </c>
      <c r="D59" s="19"/>
      <c r="E59" s="18"/>
      <c r="F59" s="84">
        <v>3</v>
      </c>
      <c r="G59" s="85"/>
      <c r="H59" s="84">
        <v>-2</v>
      </c>
      <c r="I59" s="85"/>
      <c r="J59" s="84">
        <v>13</v>
      </c>
      <c r="K59" s="85"/>
      <c r="L59" s="84"/>
      <c r="M59" s="85"/>
      <c r="N59" s="84"/>
      <c r="O59" s="85"/>
      <c r="P59" s="26">
        <f t="shared" si="6"/>
        <v>2</v>
      </c>
      <c r="Q59" s="27">
        <f t="shared" si="7"/>
        <v>1</v>
      </c>
      <c r="R59" s="29"/>
      <c r="S59" s="36"/>
    </row>
    <row r="60" spans="1:19" ht="16.5" thickBot="1">
      <c r="A60" s="16" t="s">
        <v>27</v>
      </c>
      <c r="B60" s="46" t="str">
        <f>IF(B52&gt;"",B52,"")</f>
        <v>Jokiranta/Antinoja</v>
      </c>
      <c r="C60" s="45" t="str">
        <f>IF(B55&gt;"",B55,"")</f>
        <v>Pitkäranta/Honkanen</v>
      </c>
      <c r="D60" s="14"/>
      <c r="E60" s="15"/>
      <c r="F60" s="87">
        <v>10</v>
      </c>
      <c r="G60" s="88"/>
      <c r="H60" s="87">
        <v>7</v>
      </c>
      <c r="I60" s="88"/>
      <c r="J60" s="87"/>
      <c r="K60" s="88"/>
      <c r="L60" s="87"/>
      <c r="M60" s="88"/>
      <c r="N60" s="87"/>
      <c r="O60" s="88"/>
      <c r="P60" s="26">
        <f t="shared" si="6"/>
        <v>2</v>
      </c>
      <c r="Q60" s="27">
        <f t="shared" si="7"/>
        <v>0</v>
      </c>
      <c r="R60" s="29"/>
      <c r="S60" s="36"/>
    </row>
    <row r="61" spans="1:19" ht="15.75">
      <c r="A61" s="16" t="s">
        <v>17</v>
      </c>
      <c r="B61" s="37" t="str">
        <f>IF(B53&gt;"",B53,"")</f>
        <v>Anttila/Anttila</v>
      </c>
      <c r="C61" s="41" t="str">
        <f>IF(B54&gt;"",B54,"")</f>
        <v>Haavisto/Palmrooth</v>
      </c>
      <c r="D61" s="17"/>
      <c r="E61" s="18"/>
      <c r="F61" s="82">
        <v>8</v>
      </c>
      <c r="G61" s="83"/>
      <c r="H61" s="82">
        <v>-3</v>
      </c>
      <c r="I61" s="83"/>
      <c r="J61" s="82">
        <v>14</v>
      </c>
      <c r="K61" s="83"/>
      <c r="L61" s="82"/>
      <c r="M61" s="83"/>
      <c r="N61" s="82"/>
      <c r="O61" s="83"/>
      <c r="P61" s="26">
        <f t="shared" si="6"/>
        <v>2</v>
      </c>
      <c r="Q61" s="27">
        <f t="shared" si="7"/>
        <v>1</v>
      </c>
      <c r="R61" s="29"/>
      <c r="S61" s="36"/>
    </row>
    <row r="62" spans="1:19" ht="15.75">
      <c r="A62" s="16" t="s">
        <v>18</v>
      </c>
      <c r="B62" s="37" t="str">
        <f>IF(B52&gt;"",B52,"")</f>
        <v>Jokiranta/Antinoja</v>
      </c>
      <c r="C62" s="41" t="str">
        <f>IF(B53&gt;"",B53,"")</f>
        <v>Anttila/Anttila</v>
      </c>
      <c r="D62" s="19"/>
      <c r="E62" s="18"/>
      <c r="F62" s="84">
        <v>-13</v>
      </c>
      <c r="G62" s="85"/>
      <c r="H62" s="84">
        <v>2</v>
      </c>
      <c r="I62" s="85"/>
      <c r="J62" s="86">
        <v>5</v>
      </c>
      <c r="K62" s="85"/>
      <c r="L62" s="84"/>
      <c r="M62" s="85"/>
      <c r="N62" s="84"/>
      <c r="O62" s="85"/>
      <c r="P62" s="26">
        <f t="shared" si="6"/>
        <v>2</v>
      </c>
      <c r="Q62" s="27">
        <f t="shared" si="7"/>
        <v>1</v>
      </c>
      <c r="R62" s="29"/>
      <c r="S62" s="36"/>
    </row>
    <row r="63" spans="1:19" ht="16.5" thickBot="1">
      <c r="A63" s="20" t="s">
        <v>28</v>
      </c>
      <c r="B63" s="51" t="str">
        <f>IF(B54&gt;"",B54,"")</f>
        <v>Haavisto/Palmrooth</v>
      </c>
      <c r="C63" s="52" t="str">
        <f>IF(B55&gt;"",B55,"")</f>
        <v>Pitkäranta/Honkanen</v>
      </c>
      <c r="D63" s="21"/>
      <c r="E63" s="22"/>
      <c r="F63" s="80">
        <v>6</v>
      </c>
      <c r="G63" s="81"/>
      <c r="H63" s="80">
        <v>6</v>
      </c>
      <c r="I63" s="81"/>
      <c r="J63" s="80"/>
      <c r="K63" s="81"/>
      <c r="L63" s="80"/>
      <c r="M63" s="81"/>
      <c r="N63" s="80"/>
      <c r="O63" s="81"/>
      <c r="P63" s="30">
        <f t="shared" si="6"/>
        <v>2</v>
      </c>
      <c r="Q63" s="31">
        <f t="shared" si="7"/>
        <v>0</v>
      </c>
      <c r="R63" s="32"/>
      <c r="S63" s="33"/>
    </row>
    <row r="64" ht="15.75" thickTop="1"/>
  </sheetData>
  <sheetProtection/>
  <mergeCells count="212">
    <mergeCell ref="F9:G9"/>
    <mergeCell ref="H9:I9"/>
    <mergeCell ref="J9:K9"/>
    <mergeCell ref="L9:M9"/>
    <mergeCell ref="N9:O9"/>
    <mergeCell ref="D18:F18"/>
    <mergeCell ref="G18:I18"/>
    <mergeCell ref="J18:M18"/>
    <mergeCell ref="J17:M17"/>
    <mergeCell ref="N17:P17"/>
    <mergeCell ref="Q17:S17"/>
    <mergeCell ref="Q18:S18"/>
    <mergeCell ref="D19:E19"/>
    <mergeCell ref="R19:S19"/>
    <mergeCell ref="R20:S20"/>
    <mergeCell ref="R21:S21"/>
    <mergeCell ref="R22:S22"/>
    <mergeCell ref="R23:S23"/>
    <mergeCell ref="F19:G19"/>
    <mergeCell ref="H19:I19"/>
    <mergeCell ref="J19:K19"/>
    <mergeCell ref="L19:M19"/>
    <mergeCell ref="F26:G26"/>
    <mergeCell ref="H26:I26"/>
    <mergeCell ref="J26:K26"/>
    <mergeCell ref="L26:M26"/>
    <mergeCell ref="N26:O26"/>
    <mergeCell ref="F29:G29"/>
    <mergeCell ref="H29:I29"/>
    <mergeCell ref="J29:K29"/>
    <mergeCell ref="L29:M29"/>
    <mergeCell ref="N29:O29"/>
    <mergeCell ref="F27:G27"/>
    <mergeCell ref="H27:I27"/>
    <mergeCell ref="J27:K27"/>
    <mergeCell ref="L27:M27"/>
    <mergeCell ref="N27:O27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N47:O47"/>
    <mergeCell ref="F35:G35"/>
    <mergeCell ref="H35:I35"/>
    <mergeCell ref="J35:K35"/>
    <mergeCell ref="L35:M35"/>
    <mergeCell ref="J30:K30"/>
    <mergeCell ref="L30:M30"/>
    <mergeCell ref="N30:O30"/>
    <mergeCell ref="H51:I51"/>
    <mergeCell ref="J51:K51"/>
    <mergeCell ref="L51:M51"/>
    <mergeCell ref="H47:I47"/>
    <mergeCell ref="J47:K47"/>
    <mergeCell ref="L47:M47"/>
    <mergeCell ref="F57:G57"/>
    <mergeCell ref="H57:I57"/>
    <mergeCell ref="J57:K57"/>
    <mergeCell ref="L57:M57"/>
    <mergeCell ref="F47:G47"/>
    <mergeCell ref="N57:O57"/>
    <mergeCell ref="F25:G25"/>
    <mergeCell ref="H25:I25"/>
    <mergeCell ref="J25:K25"/>
    <mergeCell ref="L25:M25"/>
    <mergeCell ref="N25:O25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R4:S4"/>
    <mergeCell ref="R5:S5"/>
    <mergeCell ref="R6:S6"/>
    <mergeCell ref="R7:S7"/>
    <mergeCell ref="P9:Q9"/>
    <mergeCell ref="D3:E3"/>
    <mergeCell ref="F3:G3"/>
    <mergeCell ref="H3:I3"/>
    <mergeCell ref="J3:K3"/>
    <mergeCell ref="L3:M3"/>
    <mergeCell ref="R3:S3"/>
    <mergeCell ref="J1:M1"/>
    <mergeCell ref="N1:P1"/>
    <mergeCell ref="Q1:S1"/>
    <mergeCell ref="D2:F2"/>
    <mergeCell ref="G2:I2"/>
    <mergeCell ref="J2:M2"/>
    <mergeCell ref="Q2:S2"/>
    <mergeCell ref="P25:Q25"/>
    <mergeCell ref="J33:M33"/>
    <mergeCell ref="N33:P33"/>
    <mergeCell ref="Q33:S33"/>
    <mergeCell ref="D34:F34"/>
    <mergeCell ref="G34:I34"/>
    <mergeCell ref="J34:M34"/>
    <mergeCell ref="Q34:S34"/>
    <mergeCell ref="F30:G30"/>
    <mergeCell ref="H30:I30"/>
    <mergeCell ref="D35:E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F42:G42"/>
    <mergeCell ref="H42:I42"/>
    <mergeCell ref="J42:K42"/>
    <mergeCell ref="L42:M42"/>
    <mergeCell ref="N42:O42"/>
    <mergeCell ref="F43:G43"/>
    <mergeCell ref="H43:I43"/>
    <mergeCell ref="J43:K43"/>
    <mergeCell ref="L43:M43"/>
    <mergeCell ref="N43:O43"/>
    <mergeCell ref="F44:G44"/>
    <mergeCell ref="H44:I44"/>
    <mergeCell ref="J44:K44"/>
    <mergeCell ref="L44:M44"/>
    <mergeCell ref="N44:O44"/>
    <mergeCell ref="F45:G45"/>
    <mergeCell ref="H45:I45"/>
    <mergeCell ref="J45:K45"/>
    <mergeCell ref="L45:M45"/>
    <mergeCell ref="N45:O45"/>
    <mergeCell ref="D51:E51"/>
    <mergeCell ref="R51:S51"/>
    <mergeCell ref="F46:G46"/>
    <mergeCell ref="H46:I46"/>
    <mergeCell ref="J46:K46"/>
    <mergeCell ref="L46:M46"/>
    <mergeCell ref="N46:O46"/>
    <mergeCell ref="J49:M49"/>
    <mergeCell ref="N49:P49"/>
    <mergeCell ref="F51:G51"/>
    <mergeCell ref="F58:G58"/>
    <mergeCell ref="H58:I58"/>
    <mergeCell ref="J58:K58"/>
    <mergeCell ref="L58:M58"/>
    <mergeCell ref="N58:O58"/>
    <mergeCell ref="Q49:S49"/>
    <mergeCell ref="D50:F50"/>
    <mergeCell ref="G50:I50"/>
    <mergeCell ref="J50:M50"/>
    <mergeCell ref="Q50:S50"/>
    <mergeCell ref="F60:G60"/>
    <mergeCell ref="H60:I60"/>
    <mergeCell ref="J60:K60"/>
    <mergeCell ref="L60:M60"/>
    <mergeCell ref="N60:O60"/>
    <mergeCell ref="R52:S52"/>
    <mergeCell ref="R53:S53"/>
    <mergeCell ref="R54:S54"/>
    <mergeCell ref="R55:S55"/>
    <mergeCell ref="P57:Q57"/>
    <mergeCell ref="F62:G62"/>
    <mergeCell ref="H62:I62"/>
    <mergeCell ref="J62:K62"/>
    <mergeCell ref="L62:M62"/>
    <mergeCell ref="N62:O62"/>
    <mergeCell ref="F59:G59"/>
    <mergeCell ref="H59:I59"/>
    <mergeCell ref="J59:K59"/>
    <mergeCell ref="L59:M59"/>
    <mergeCell ref="N59:O59"/>
    <mergeCell ref="F63:G63"/>
    <mergeCell ref="H63:I63"/>
    <mergeCell ref="J63:K63"/>
    <mergeCell ref="L63:M63"/>
    <mergeCell ref="N63:O63"/>
    <mergeCell ref="F61:G61"/>
    <mergeCell ref="H61:I61"/>
    <mergeCell ref="J61:K61"/>
    <mergeCell ref="L61:M61"/>
    <mergeCell ref="N61:O61"/>
  </mergeCells>
  <printOptions/>
  <pageMargins left="0.37" right="0.28" top="0.39" bottom="0.47" header="0.29" footer="0.39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7">
      <selection activeCell="U16" sqref="U16"/>
    </sheetView>
  </sheetViews>
  <sheetFormatPr defaultColWidth="8.88671875" defaultRowHeight="15"/>
  <cols>
    <col min="2" max="2" width="16.3359375" style="0" customWidth="1"/>
    <col min="3" max="3" width="10.6640625" style="0" customWidth="1"/>
    <col min="4" max="19" width="4.88671875" style="0" customWidth="1"/>
  </cols>
  <sheetData>
    <row r="1" spans="1:19" ht="16.5" thickTop="1">
      <c r="A1" s="58"/>
      <c r="B1" s="59" t="s">
        <v>29</v>
      </c>
      <c r="C1" s="60"/>
      <c r="D1" s="60"/>
      <c r="E1" s="60"/>
      <c r="F1" s="68"/>
      <c r="G1" s="60"/>
      <c r="H1" s="71" t="s">
        <v>0</v>
      </c>
      <c r="I1" s="72"/>
      <c r="J1" s="115" t="s">
        <v>54</v>
      </c>
      <c r="K1" s="116"/>
      <c r="L1" s="116"/>
      <c r="M1" s="117"/>
      <c r="N1" s="118" t="s">
        <v>25</v>
      </c>
      <c r="O1" s="119"/>
      <c r="P1" s="119"/>
      <c r="Q1" s="124">
        <v>1</v>
      </c>
      <c r="R1" s="99"/>
      <c r="S1" s="100"/>
    </row>
    <row r="2" spans="1:19" ht="16.5" thickBot="1">
      <c r="A2" s="61"/>
      <c r="B2" s="53" t="s">
        <v>30</v>
      </c>
      <c r="C2" s="49" t="s">
        <v>21</v>
      </c>
      <c r="D2" s="101"/>
      <c r="E2" s="102"/>
      <c r="F2" s="103"/>
      <c r="G2" s="104" t="s">
        <v>22</v>
      </c>
      <c r="H2" s="125"/>
      <c r="I2" s="125"/>
      <c r="J2" s="106">
        <v>42785</v>
      </c>
      <c r="K2" s="106"/>
      <c r="L2" s="106"/>
      <c r="M2" s="107"/>
      <c r="N2" s="47" t="s">
        <v>23</v>
      </c>
      <c r="O2" s="48"/>
      <c r="P2" s="48"/>
      <c r="Q2" s="126">
        <v>0.5416666666666666</v>
      </c>
      <c r="R2" s="126"/>
      <c r="S2" s="127"/>
    </row>
    <row r="3" spans="1:19" ht="15.75" thickTop="1">
      <c r="A3" s="62"/>
      <c r="B3" s="43" t="s">
        <v>20</v>
      </c>
      <c r="C3" s="42" t="s">
        <v>19</v>
      </c>
      <c r="D3" s="111" t="s">
        <v>1</v>
      </c>
      <c r="E3" s="112"/>
      <c r="F3" s="111" t="s">
        <v>2</v>
      </c>
      <c r="G3" s="112"/>
      <c r="H3" s="111" t="s">
        <v>3</v>
      </c>
      <c r="I3" s="112"/>
      <c r="J3" s="111" t="s">
        <v>4</v>
      </c>
      <c r="K3" s="112"/>
      <c r="L3" s="111"/>
      <c r="M3" s="112"/>
      <c r="N3" s="3" t="s">
        <v>5</v>
      </c>
      <c r="O3" s="4" t="s">
        <v>6</v>
      </c>
      <c r="P3" s="23" t="s">
        <v>14</v>
      </c>
      <c r="Q3" s="24"/>
      <c r="R3" s="113" t="s">
        <v>7</v>
      </c>
      <c r="S3" s="114"/>
    </row>
    <row r="4" spans="1:19" ht="15">
      <c r="A4" s="63" t="s">
        <v>1</v>
      </c>
      <c r="B4" s="44" t="s">
        <v>55</v>
      </c>
      <c r="C4" s="38" t="s">
        <v>33</v>
      </c>
      <c r="D4" s="5"/>
      <c r="E4" s="6"/>
      <c r="F4" s="7">
        <f>+P14</f>
        <v>2</v>
      </c>
      <c r="G4" s="8">
        <f>+Q14</f>
        <v>0</v>
      </c>
      <c r="H4" s="7">
        <f>P10</f>
        <v>2</v>
      </c>
      <c r="I4" s="8">
        <f>Q10</f>
        <v>0</v>
      </c>
      <c r="J4" s="7">
        <f>P12</f>
        <v>2</v>
      </c>
      <c r="K4" s="8">
        <f>Q12</f>
        <v>0</v>
      </c>
      <c r="L4" s="7"/>
      <c r="M4" s="8"/>
      <c r="N4" s="54">
        <f>IF(SUM(D4:M4)=0,"",COUNTIF(E4:E7,"2"))</f>
        <v>3</v>
      </c>
      <c r="O4" s="55">
        <f>IF(SUM(E4:N4)=0,"",COUNTIF(D4:D7,"2"))</f>
        <v>0</v>
      </c>
      <c r="P4" s="1">
        <f>IF(SUM(D4:M4)=0,"",SUM(E4:E7))</f>
        <v>6</v>
      </c>
      <c r="Q4" s="2">
        <f>IF(SUM(D4:M4)=0,"",SUM(D4:D7))</f>
        <v>0</v>
      </c>
      <c r="R4" s="89">
        <v>1</v>
      </c>
      <c r="S4" s="90"/>
    </row>
    <row r="5" spans="1:19" ht="15">
      <c r="A5" s="64" t="s">
        <v>2</v>
      </c>
      <c r="B5" s="44" t="s">
        <v>56</v>
      </c>
      <c r="C5" s="39" t="s">
        <v>32</v>
      </c>
      <c r="D5" s="10">
        <f>+Q14</f>
        <v>0</v>
      </c>
      <c r="E5" s="11">
        <f>+P14</f>
        <v>2</v>
      </c>
      <c r="F5" s="12"/>
      <c r="G5" s="13"/>
      <c r="H5" s="10">
        <f>P13</f>
        <v>2</v>
      </c>
      <c r="I5" s="11">
        <f>Q13</f>
        <v>1</v>
      </c>
      <c r="J5" s="10">
        <f>P11</f>
        <v>1</v>
      </c>
      <c r="K5" s="11">
        <f>Q11</f>
        <v>2</v>
      </c>
      <c r="L5" s="10"/>
      <c r="M5" s="11"/>
      <c r="N5" s="54">
        <f>IF(SUM(D5:M5)=0,"",COUNTIF(G4:G7,"2"))</f>
        <v>1</v>
      </c>
      <c r="O5" s="55">
        <f>IF(SUM(E5:N5)=0,"",COUNTIF(F4:F7,"2"))</f>
        <v>2</v>
      </c>
      <c r="P5" s="1">
        <f>IF(SUM(D5:M5)=0,"",SUM(G4:G7))</f>
        <v>3</v>
      </c>
      <c r="Q5" s="2">
        <f>IF(SUM(D5:M5)=0,"",SUM(F4:F7))</f>
        <v>5</v>
      </c>
      <c r="R5" s="89">
        <v>3</v>
      </c>
      <c r="S5" s="90"/>
    </row>
    <row r="6" spans="1:19" ht="15">
      <c r="A6" s="64" t="s">
        <v>3</v>
      </c>
      <c r="B6" s="44" t="s">
        <v>57</v>
      </c>
      <c r="C6" s="39" t="s">
        <v>31</v>
      </c>
      <c r="D6" s="10">
        <f>+Q10</f>
        <v>0</v>
      </c>
      <c r="E6" s="11">
        <f>+P10</f>
        <v>2</v>
      </c>
      <c r="F6" s="10">
        <f>Q13</f>
        <v>1</v>
      </c>
      <c r="G6" s="11">
        <f>P13</f>
        <v>2</v>
      </c>
      <c r="H6" s="12"/>
      <c r="I6" s="13"/>
      <c r="J6" s="10">
        <f>P15</f>
        <v>0</v>
      </c>
      <c r="K6" s="11">
        <f>Q15</f>
        <v>2</v>
      </c>
      <c r="L6" s="10"/>
      <c r="M6" s="11"/>
      <c r="N6" s="54">
        <f>IF(SUM(D6:M6)=0,"",COUNTIF(I4:I7,"2"))</f>
        <v>0</v>
      </c>
      <c r="O6" s="55">
        <f>IF(SUM(E6:N6)=0,"",COUNTIF(H4:H7,"2"))</f>
        <v>3</v>
      </c>
      <c r="P6" s="1">
        <f>IF(SUM(D6:M6)=0,"",SUM(I4:I7))</f>
        <v>1</v>
      </c>
      <c r="Q6" s="2">
        <f>IF(SUM(D6:M6)=0,"",SUM(H4:H7))</f>
        <v>6</v>
      </c>
      <c r="R6" s="89">
        <v>4</v>
      </c>
      <c r="S6" s="90"/>
    </row>
    <row r="7" spans="1:19" ht="15.75" thickBot="1">
      <c r="A7" s="65" t="s">
        <v>4</v>
      </c>
      <c r="B7" s="66" t="s">
        <v>58</v>
      </c>
      <c r="C7" s="67" t="s">
        <v>31</v>
      </c>
      <c r="D7" s="69">
        <f>Q12</f>
        <v>0</v>
      </c>
      <c r="E7" s="70">
        <f>P12</f>
        <v>2</v>
      </c>
      <c r="F7" s="69">
        <f>Q11</f>
        <v>2</v>
      </c>
      <c r="G7" s="70">
        <f>P11</f>
        <v>1</v>
      </c>
      <c r="H7" s="69">
        <f>Q15</f>
        <v>2</v>
      </c>
      <c r="I7" s="70">
        <f>P15</f>
        <v>0</v>
      </c>
      <c r="J7" s="76"/>
      <c r="K7" s="77"/>
      <c r="L7" s="69"/>
      <c r="M7" s="70"/>
      <c r="N7" s="78">
        <f>IF(SUM(D7:M7)=0,"",COUNTIF(K4:K7,"2"))</f>
        <v>2</v>
      </c>
      <c r="O7" s="79">
        <f>IF(SUM(E7:N7)=0,"",COUNTIF(J4:J7,"2"))</f>
        <v>1</v>
      </c>
      <c r="P7" s="73">
        <f>IF(SUM(D7:M8)=0,"",SUM(K4:K7))</f>
        <v>4</v>
      </c>
      <c r="Q7" s="74">
        <f>IF(SUM(D7:M7)=0,"",SUM(J4:J7))</f>
        <v>3</v>
      </c>
      <c r="R7" s="91">
        <v>2</v>
      </c>
      <c r="S7" s="92"/>
    </row>
    <row r="8" spans="1:19" ht="15.75" thickTop="1">
      <c r="A8" s="25"/>
      <c r="B8" s="56" t="s">
        <v>24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75"/>
      <c r="S8" s="57"/>
    </row>
    <row r="9" spans="1:19" ht="15.75" thickBot="1">
      <c r="A9" s="9"/>
      <c r="B9" s="50" t="s">
        <v>26</v>
      </c>
      <c r="C9" s="14"/>
      <c r="D9" s="14"/>
      <c r="E9" s="15"/>
      <c r="F9" s="120" t="s">
        <v>8</v>
      </c>
      <c r="G9" s="121"/>
      <c r="H9" s="122" t="s">
        <v>9</v>
      </c>
      <c r="I9" s="121"/>
      <c r="J9" s="122" t="s">
        <v>10</v>
      </c>
      <c r="K9" s="121"/>
      <c r="L9" s="122" t="s">
        <v>11</v>
      </c>
      <c r="M9" s="121"/>
      <c r="N9" s="122" t="s">
        <v>12</v>
      </c>
      <c r="O9" s="121"/>
      <c r="P9" s="93" t="s">
        <v>13</v>
      </c>
      <c r="Q9" s="128"/>
      <c r="S9" s="34"/>
    </row>
    <row r="10" spans="1:19" ht="15.75">
      <c r="A10" s="16" t="s">
        <v>16</v>
      </c>
      <c r="B10" s="37" t="str">
        <f>IF(B4&gt;"",B4,"")</f>
        <v>Mats Ingman</v>
      </c>
      <c r="C10" s="40" t="str">
        <f>IF(B6&gt;"",B6,"")</f>
        <v>Kari Jokiranta</v>
      </c>
      <c r="D10" s="17"/>
      <c r="E10" s="18"/>
      <c r="F10" s="95">
        <v>4</v>
      </c>
      <c r="G10" s="96"/>
      <c r="H10" s="82">
        <v>8</v>
      </c>
      <c r="I10" s="83"/>
      <c r="J10" s="82"/>
      <c r="K10" s="83"/>
      <c r="L10" s="82"/>
      <c r="M10" s="83"/>
      <c r="N10" s="97"/>
      <c r="O10" s="83"/>
      <c r="P10" s="26">
        <f aca="true" t="shared" si="0" ref="P10:P15">IF(COUNT(F10:N10)=0,"",COUNTIF(F10:N10,"&gt;=0"))</f>
        <v>2</v>
      </c>
      <c r="Q10" s="27">
        <f aca="true" t="shared" si="1" ref="Q10:Q15">IF(COUNT(F10:N10)=0,"",(IF(LEFT(F10,1)="-",1,0)+IF(LEFT(H10,1)="-",1,0)+IF(LEFT(J10,1)="-",1,0)+IF(LEFT(L10,1)="-",1,0)+IF(LEFT(N10,1)="-",1,0)))</f>
        <v>0</v>
      </c>
      <c r="R10" s="28"/>
      <c r="S10" s="35"/>
    </row>
    <row r="11" spans="1:19" ht="15.75">
      <c r="A11" s="16" t="s">
        <v>15</v>
      </c>
      <c r="B11" s="37" t="str">
        <f>IF(B5&gt;"",B5,"")</f>
        <v>Jukka Lindroos</v>
      </c>
      <c r="C11" s="41" t="str">
        <f>IF(B7&gt;"",B7,"")</f>
        <v>Jari Antionja</v>
      </c>
      <c r="D11" s="19"/>
      <c r="E11" s="18"/>
      <c r="F11" s="84">
        <v>7</v>
      </c>
      <c r="G11" s="85"/>
      <c r="H11" s="84">
        <v>-8</v>
      </c>
      <c r="I11" s="85"/>
      <c r="J11" s="84">
        <v>-9</v>
      </c>
      <c r="K11" s="85"/>
      <c r="L11" s="84"/>
      <c r="M11" s="85"/>
      <c r="N11" s="84"/>
      <c r="O11" s="85"/>
      <c r="P11" s="26">
        <f t="shared" si="0"/>
        <v>1</v>
      </c>
      <c r="Q11" s="27">
        <f t="shared" si="1"/>
        <v>2</v>
      </c>
      <c r="R11" s="29"/>
      <c r="S11" s="36"/>
    </row>
    <row r="12" spans="1:19" ht="16.5" thickBot="1">
      <c r="A12" s="16" t="s">
        <v>27</v>
      </c>
      <c r="B12" s="46" t="str">
        <f>IF(B4&gt;"",B4,"")</f>
        <v>Mats Ingman</v>
      </c>
      <c r="C12" s="45" t="str">
        <f>IF(B7&gt;"",B7,"")</f>
        <v>Jari Antionja</v>
      </c>
      <c r="D12" s="14"/>
      <c r="E12" s="15"/>
      <c r="F12" s="87">
        <v>6</v>
      </c>
      <c r="G12" s="88"/>
      <c r="H12" s="87">
        <v>2</v>
      </c>
      <c r="I12" s="88"/>
      <c r="J12" s="87"/>
      <c r="K12" s="88"/>
      <c r="L12" s="87"/>
      <c r="M12" s="88"/>
      <c r="N12" s="87"/>
      <c r="O12" s="88"/>
      <c r="P12" s="26">
        <f t="shared" si="0"/>
        <v>2</v>
      </c>
      <c r="Q12" s="27">
        <f t="shared" si="1"/>
        <v>0</v>
      </c>
      <c r="R12" s="29"/>
      <c r="S12" s="36"/>
    </row>
    <row r="13" spans="1:19" ht="15.75">
      <c r="A13" s="16" t="s">
        <v>17</v>
      </c>
      <c r="B13" s="37" t="str">
        <f>IF(B5&gt;"",B5,"")</f>
        <v>Jukka Lindroos</v>
      </c>
      <c r="C13" s="41" t="str">
        <f>IF(B6&gt;"",B6,"")</f>
        <v>Kari Jokiranta</v>
      </c>
      <c r="D13" s="17"/>
      <c r="E13" s="18"/>
      <c r="F13" s="82">
        <v>7</v>
      </c>
      <c r="G13" s="83"/>
      <c r="H13" s="82">
        <v>-3</v>
      </c>
      <c r="I13" s="83"/>
      <c r="J13" s="82">
        <v>10</v>
      </c>
      <c r="K13" s="83"/>
      <c r="L13" s="82"/>
      <c r="M13" s="83"/>
      <c r="N13" s="82"/>
      <c r="O13" s="83"/>
      <c r="P13" s="26">
        <f t="shared" si="0"/>
        <v>2</v>
      </c>
      <c r="Q13" s="27">
        <f t="shared" si="1"/>
        <v>1</v>
      </c>
      <c r="R13" s="29"/>
      <c r="S13" s="36"/>
    </row>
    <row r="14" spans="1:19" ht="15.75">
      <c r="A14" s="16" t="s">
        <v>18</v>
      </c>
      <c r="B14" s="37" t="str">
        <f>IF(B4&gt;"",B4,"")</f>
        <v>Mats Ingman</v>
      </c>
      <c r="C14" s="41" t="str">
        <f>IF(B5&gt;"",B5,"")</f>
        <v>Jukka Lindroos</v>
      </c>
      <c r="D14" s="19"/>
      <c r="E14" s="18"/>
      <c r="F14" s="84">
        <v>3</v>
      </c>
      <c r="G14" s="85"/>
      <c r="H14" s="84">
        <v>8</v>
      </c>
      <c r="I14" s="85"/>
      <c r="J14" s="86"/>
      <c r="K14" s="85"/>
      <c r="L14" s="84"/>
      <c r="M14" s="85"/>
      <c r="N14" s="84"/>
      <c r="O14" s="85"/>
      <c r="P14" s="26">
        <f t="shared" si="0"/>
        <v>2</v>
      </c>
      <c r="Q14" s="27">
        <f t="shared" si="1"/>
        <v>0</v>
      </c>
      <c r="R14" s="29"/>
      <c r="S14" s="36"/>
    </row>
    <row r="15" spans="1:19" ht="16.5" thickBot="1">
      <c r="A15" s="20" t="s">
        <v>28</v>
      </c>
      <c r="B15" s="51" t="str">
        <f>IF(B6&gt;"",B6,"")</f>
        <v>Kari Jokiranta</v>
      </c>
      <c r="C15" s="52" t="str">
        <f>IF(B7&gt;"",B7,"")</f>
        <v>Jari Antionja</v>
      </c>
      <c r="D15" s="21"/>
      <c r="E15" s="22"/>
      <c r="F15" s="80">
        <v>-4</v>
      </c>
      <c r="G15" s="81"/>
      <c r="H15" s="80">
        <v>-10</v>
      </c>
      <c r="I15" s="81"/>
      <c r="J15" s="80"/>
      <c r="K15" s="81"/>
      <c r="L15" s="80"/>
      <c r="M15" s="81"/>
      <c r="N15" s="80"/>
      <c r="O15" s="81"/>
      <c r="P15" s="30">
        <f t="shared" si="0"/>
        <v>0</v>
      </c>
      <c r="Q15" s="31">
        <f t="shared" si="1"/>
        <v>2</v>
      </c>
      <c r="R15" s="32"/>
      <c r="S15" s="33"/>
    </row>
    <row r="16" ht="16.5" thickBot="1" thickTop="1"/>
    <row r="17" spans="1:19" ht="16.5" thickTop="1">
      <c r="A17" s="58"/>
      <c r="B17" s="59" t="s">
        <v>29</v>
      </c>
      <c r="C17" s="60"/>
      <c r="D17" s="60"/>
      <c r="E17" s="60"/>
      <c r="F17" s="68"/>
      <c r="G17" s="60"/>
      <c r="H17" s="71" t="s">
        <v>0</v>
      </c>
      <c r="I17" s="72"/>
      <c r="J17" s="115" t="s">
        <v>54</v>
      </c>
      <c r="K17" s="116"/>
      <c r="L17" s="116"/>
      <c r="M17" s="117"/>
      <c r="N17" s="118" t="s">
        <v>25</v>
      </c>
      <c r="O17" s="119"/>
      <c r="P17" s="119"/>
      <c r="Q17" s="124">
        <v>2</v>
      </c>
      <c r="R17" s="124"/>
      <c r="S17" s="129"/>
    </row>
    <row r="18" spans="1:19" ht="16.5" thickBot="1">
      <c r="A18" s="61"/>
      <c r="B18" s="53" t="s">
        <v>30</v>
      </c>
      <c r="C18" s="49" t="s">
        <v>21</v>
      </c>
      <c r="D18" s="101"/>
      <c r="E18" s="102"/>
      <c r="F18" s="103"/>
      <c r="G18" s="104" t="s">
        <v>22</v>
      </c>
      <c r="H18" s="125"/>
      <c r="I18" s="125"/>
      <c r="J18" s="106">
        <v>42785</v>
      </c>
      <c r="K18" s="106"/>
      <c r="L18" s="106"/>
      <c r="M18" s="107"/>
      <c r="N18" s="130" t="s">
        <v>23</v>
      </c>
      <c r="O18" s="131"/>
      <c r="P18" s="131"/>
      <c r="Q18" s="126">
        <v>0.5416666666666666</v>
      </c>
      <c r="R18" s="126"/>
      <c r="S18" s="127"/>
    </row>
    <row r="19" spans="1:19" ht="15.75" thickTop="1">
      <c r="A19" s="132"/>
      <c r="B19" s="43" t="s">
        <v>20</v>
      </c>
      <c r="C19" s="42" t="s">
        <v>19</v>
      </c>
      <c r="D19" s="133" t="s">
        <v>1</v>
      </c>
      <c r="E19" s="134"/>
      <c r="F19" s="133" t="s">
        <v>2</v>
      </c>
      <c r="G19" s="134"/>
      <c r="H19" s="133" t="s">
        <v>3</v>
      </c>
      <c r="I19" s="134"/>
      <c r="J19" s="133" t="s">
        <v>4</v>
      </c>
      <c r="K19" s="134"/>
      <c r="L19" s="133" t="s">
        <v>59</v>
      </c>
      <c r="M19" s="134"/>
      <c r="N19" s="135" t="s">
        <v>5</v>
      </c>
      <c r="O19" s="136" t="s">
        <v>6</v>
      </c>
      <c r="P19" s="137" t="s">
        <v>14</v>
      </c>
      <c r="Q19" s="138"/>
      <c r="R19" s="139" t="s">
        <v>7</v>
      </c>
      <c r="S19" s="140"/>
    </row>
    <row r="20" spans="1:19" ht="15">
      <c r="A20" s="141" t="s">
        <v>1</v>
      </c>
      <c r="B20" s="142" t="s">
        <v>60</v>
      </c>
      <c r="C20" s="143" t="s">
        <v>33</v>
      </c>
      <c r="D20" s="144"/>
      <c r="E20" s="145"/>
      <c r="F20" s="146">
        <f>P36</f>
        <v>2</v>
      </c>
      <c r="G20" s="147">
        <f>Q36</f>
        <v>0</v>
      </c>
      <c r="H20" s="146">
        <f>P32</f>
        <v>2</v>
      </c>
      <c r="I20" s="147">
        <f>Q32</f>
        <v>0</v>
      </c>
      <c r="J20" s="146">
        <f>P30</f>
        <v>2</v>
      </c>
      <c r="K20" s="147">
        <f>Q30</f>
        <v>0</v>
      </c>
      <c r="L20" s="146">
        <f>P27</f>
        <v>2</v>
      </c>
      <c r="M20" s="147">
        <f>Q27</f>
        <v>0</v>
      </c>
      <c r="N20" s="148">
        <f>IF(SUM(D20:M20)=0,"",COUNTIF(E20:E24,2))</f>
        <v>4</v>
      </c>
      <c r="O20" s="149">
        <f>IF(SUM(D20:M20)=0,"",COUNTIF(D20:D24,2))</f>
        <v>0</v>
      </c>
      <c r="P20" s="1">
        <f>IF(SUM(D20:M20)=0,"",SUM(E20:E24))</f>
        <v>8</v>
      </c>
      <c r="Q20" s="2">
        <f>IF(SUM(D20:M20)=0,"",SUM(D20:D24))</f>
        <v>0</v>
      </c>
      <c r="R20" s="150">
        <v>1</v>
      </c>
      <c r="S20" s="151"/>
    </row>
    <row r="21" spans="1:19" ht="15">
      <c r="A21" s="152" t="s">
        <v>2</v>
      </c>
      <c r="B21" s="142" t="s">
        <v>61</v>
      </c>
      <c r="C21" s="143" t="s">
        <v>35</v>
      </c>
      <c r="D21" s="153">
        <f>Q36</f>
        <v>0</v>
      </c>
      <c r="E21" s="154">
        <f>P36</f>
        <v>2</v>
      </c>
      <c r="F21" s="155"/>
      <c r="G21" s="156"/>
      <c r="H21" s="157">
        <f>P34</f>
        <v>0</v>
      </c>
      <c r="I21" s="158">
        <f>Q34</f>
        <v>2</v>
      </c>
      <c r="J21" s="157">
        <f>P28</f>
        <v>2</v>
      </c>
      <c r="K21" s="158">
        <f>Q28</f>
        <v>0</v>
      </c>
      <c r="L21" s="157">
        <f>P31</f>
        <v>2</v>
      </c>
      <c r="M21" s="158">
        <f>Q31</f>
        <v>0</v>
      </c>
      <c r="N21" s="148">
        <f>IF(SUM(D21:M21)=0,"",COUNTIF(G20:G24,2))</f>
        <v>2</v>
      </c>
      <c r="O21" s="149">
        <f>IF(SUM(D21:M21)=0,"",COUNTIF(F20:F24,2))</f>
        <v>2</v>
      </c>
      <c r="P21" s="1">
        <f>IF(SUM(D21:M21)=0,"",SUM(G20:G24))</f>
        <v>4</v>
      </c>
      <c r="Q21" s="2">
        <f>IF(SUM(D21:M21)=0,"",SUM(F20:F24))</f>
        <v>4</v>
      </c>
      <c r="R21" s="150">
        <v>3</v>
      </c>
      <c r="S21" s="151"/>
    </row>
    <row r="22" spans="1:19" ht="15">
      <c r="A22" s="152" t="s">
        <v>3</v>
      </c>
      <c r="B22" s="142" t="s">
        <v>62</v>
      </c>
      <c r="C22" s="143" t="s">
        <v>32</v>
      </c>
      <c r="D22" s="159">
        <f>Q32</f>
        <v>0</v>
      </c>
      <c r="E22" s="154">
        <f>P32</f>
        <v>2</v>
      </c>
      <c r="F22" s="159">
        <f>Q34</f>
        <v>2</v>
      </c>
      <c r="G22" s="154">
        <f>P34</f>
        <v>0</v>
      </c>
      <c r="H22" s="155"/>
      <c r="I22" s="156"/>
      <c r="J22" s="157">
        <f>P35</f>
        <v>2</v>
      </c>
      <c r="K22" s="158">
        <f>Q35</f>
        <v>0</v>
      </c>
      <c r="L22" s="157">
        <f>P29</f>
        <v>2</v>
      </c>
      <c r="M22" s="158">
        <f>Q29</f>
        <v>0</v>
      </c>
      <c r="N22" s="148">
        <f>IF(SUM(D22:M22)=0,"",COUNTIF(I20:I24,2))</f>
        <v>3</v>
      </c>
      <c r="O22" s="149">
        <f>IF(SUM(D22:M22)=0,"",COUNTIF(H20:H24,2))</f>
        <v>1</v>
      </c>
      <c r="P22" s="1">
        <f>IF(SUM(D22:M22)=0,"",SUM(I20:I24))</f>
        <v>6</v>
      </c>
      <c r="Q22" s="2">
        <f>IF(SUM(D22:M22)=0,"",SUM(H20:H24))</f>
        <v>2</v>
      </c>
      <c r="R22" s="150">
        <v>2</v>
      </c>
      <c r="S22" s="151"/>
    </row>
    <row r="23" spans="1:19" ht="15">
      <c r="A23" s="152" t="s">
        <v>4</v>
      </c>
      <c r="B23" s="142" t="s">
        <v>63</v>
      </c>
      <c r="C23" s="143" t="s">
        <v>31</v>
      </c>
      <c r="D23" s="159">
        <f>Q30</f>
        <v>0</v>
      </c>
      <c r="E23" s="154">
        <f>P30</f>
        <v>2</v>
      </c>
      <c r="F23" s="159">
        <f>Q28</f>
        <v>0</v>
      </c>
      <c r="G23" s="154">
        <f>P28</f>
        <v>2</v>
      </c>
      <c r="H23" s="159">
        <f>Q35</f>
        <v>0</v>
      </c>
      <c r="I23" s="154">
        <f>P35</f>
        <v>2</v>
      </c>
      <c r="J23" s="155"/>
      <c r="K23" s="156"/>
      <c r="L23" s="157">
        <f>P33</f>
        <v>2</v>
      </c>
      <c r="M23" s="158">
        <f>Q33</f>
        <v>0</v>
      </c>
      <c r="N23" s="148">
        <f>IF(SUM(D23:M23)=0,"",COUNTIF(K20:K24,2))</f>
        <v>1</v>
      </c>
      <c r="O23" s="149">
        <f>IF(SUM(D23:M23)=0,"",COUNTIF(J20:J24,2))</f>
        <v>3</v>
      </c>
      <c r="P23" s="1">
        <f>IF(SUM(D23:M23)=0,"",SUM(K20:K24))</f>
        <v>2</v>
      </c>
      <c r="Q23" s="2">
        <f>IF(SUM(D23:M23)=0,"",SUM(J20:J24))</f>
        <v>6</v>
      </c>
      <c r="R23" s="150">
        <v>4</v>
      </c>
      <c r="S23" s="151"/>
    </row>
    <row r="24" spans="1:19" ht="15.75" thickBot="1">
      <c r="A24" s="160" t="s">
        <v>59</v>
      </c>
      <c r="B24" s="161" t="s">
        <v>64</v>
      </c>
      <c r="C24" s="162" t="s">
        <v>31</v>
      </c>
      <c r="D24" s="163">
        <f>Q27</f>
        <v>0</v>
      </c>
      <c r="E24" s="164">
        <f>P27</f>
        <v>2</v>
      </c>
      <c r="F24" s="163">
        <f>Q31</f>
        <v>0</v>
      </c>
      <c r="G24" s="164">
        <f>P31</f>
        <v>2</v>
      </c>
      <c r="H24" s="163">
        <f>Q29</f>
        <v>0</v>
      </c>
      <c r="I24" s="164">
        <f>P29</f>
        <v>2</v>
      </c>
      <c r="J24" s="163">
        <f>Q33</f>
        <v>0</v>
      </c>
      <c r="K24" s="164">
        <f>P33</f>
        <v>2</v>
      </c>
      <c r="L24" s="165"/>
      <c r="M24" s="166"/>
      <c r="N24" s="167">
        <f>IF(SUM(D24:M24)=0,"",COUNTIF(M20:M24,2))</f>
        <v>0</v>
      </c>
      <c r="O24" s="164">
        <f>IF(SUM(D24:M24)=0,"",COUNTIF(L20:L24,2))</f>
        <v>4</v>
      </c>
      <c r="P24" s="73">
        <f>IF(SUM(D24:M24)=0,"",SUM(M20:M24))</f>
        <v>0</v>
      </c>
      <c r="Q24" s="74">
        <f>IF(SUM(D24:M24)=0,"",SUM(L20:L24))</f>
        <v>8</v>
      </c>
      <c r="R24" s="168">
        <v>5</v>
      </c>
      <c r="S24" s="169"/>
    </row>
    <row r="25" spans="1:19" ht="15.75" thickTop="1">
      <c r="A25" s="170"/>
      <c r="B25" s="56" t="s">
        <v>24</v>
      </c>
      <c r="D25" s="171"/>
      <c r="E25" s="171"/>
      <c r="F25" s="172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3"/>
      <c r="S25" s="173"/>
    </row>
    <row r="26" spans="1:19" ht="15.75" thickBot="1">
      <c r="A26" s="174"/>
      <c r="B26" s="50" t="s">
        <v>26</v>
      </c>
      <c r="C26" s="175"/>
      <c r="D26" s="175"/>
      <c r="E26" s="176"/>
      <c r="F26" s="177" t="s">
        <v>8</v>
      </c>
      <c r="G26" s="178"/>
      <c r="H26" s="179" t="s">
        <v>9</v>
      </c>
      <c r="I26" s="178"/>
      <c r="J26" s="179" t="s">
        <v>10</v>
      </c>
      <c r="K26" s="178"/>
      <c r="L26" s="179" t="s">
        <v>11</v>
      </c>
      <c r="M26" s="178"/>
      <c r="N26" s="179" t="s">
        <v>12</v>
      </c>
      <c r="O26" s="178"/>
      <c r="P26" s="177" t="s">
        <v>13</v>
      </c>
      <c r="Q26" s="180"/>
      <c r="R26" s="28"/>
      <c r="S26" s="181"/>
    </row>
    <row r="27" spans="1:19" ht="15.75">
      <c r="A27" s="182" t="s">
        <v>65</v>
      </c>
      <c r="B27" s="183" t="str">
        <f>IF(B20&gt;"",B20,"")</f>
        <v>Jukka Dahlström</v>
      </c>
      <c r="C27" s="41" t="str">
        <f>IF(B24&gt;"",B24,"")</f>
        <v>Juha Julmala</v>
      </c>
      <c r="D27" s="184"/>
      <c r="E27" s="185"/>
      <c r="F27" s="186">
        <v>4</v>
      </c>
      <c r="G27" s="187"/>
      <c r="H27" s="186">
        <v>2</v>
      </c>
      <c r="I27" s="187"/>
      <c r="J27" s="188"/>
      <c r="K27" s="187"/>
      <c r="L27" s="186"/>
      <c r="M27" s="187"/>
      <c r="N27" s="186"/>
      <c r="O27" s="187"/>
      <c r="P27" s="189">
        <f>IF(COUNTA(F27:N27)=0,"",COUNTIF(F27:N27,"&gt;=0"))</f>
        <v>2</v>
      </c>
      <c r="Q27" s="190">
        <f>IF(COUNTA(F27:N27)=0,"",(IF(LEFT(F27,1)="-",1,0)+IF(LEFT(H27,1)="-",1,0)+IF(LEFT(J27,1)="-",1,0)+IF(LEFT(L27,1)="-",1,0)+IF(LEFT(N27,1)="-",1,0)))</f>
        <v>0</v>
      </c>
      <c r="R27" s="29"/>
      <c r="S27" s="191"/>
    </row>
    <row r="28" spans="1:19" ht="15.75">
      <c r="A28" s="182" t="s">
        <v>15</v>
      </c>
      <c r="B28" s="37" t="str">
        <f>IF(B21&gt;"",B21,"")</f>
        <v>Anni Heljala</v>
      </c>
      <c r="C28" s="41" t="str">
        <f>IF(B23&gt;"",B23,"")</f>
        <v>Ilkka Kuusisto</v>
      </c>
      <c r="D28" s="192"/>
      <c r="E28" s="185"/>
      <c r="F28" s="193">
        <v>7</v>
      </c>
      <c r="G28" s="194"/>
      <c r="H28" s="193">
        <v>9</v>
      </c>
      <c r="I28" s="194"/>
      <c r="J28" s="193"/>
      <c r="K28" s="194"/>
      <c r="L28" s="193"/>
      <c r="M28" s="194"/>
      <c r="N28" s="193"/>
      <c r="O28" s="194"/>
      <c r="P28" s="189">
        <f aca="true" t="shared" si="2" ref="P28:P36">IF(COUNTA(F28:N28)=0,"",COUNTIF(F28:N28,"&gt;=0"))</f>
        <v>2</v>
      </c>
      <c r="Q28" s="190">
        <f aca="true" t="shared" si="3" ref="Q28:Q36">IF(COUNTA(F28:N28)=0,"",(IF(LEFT(F28,1)="-",1,0)+IF(LEFT(H28,1)="-",1,0)+IF(LEFT(J28,1)="-",1,0)+IF(LEFT(L28,1)="-",1,0)+IF(LEFT(N28,1)="-",1,0)))</f>
        <v>0</v>
      </c>
      <c r="R28" s="29"/>
      <c r="S28" s="191"/>
    </row>
    <row r="29" spans="1:19" ht="16.5" thickBot="1">
      <c r="A29" s="182" t="s">
        <v>66</v>
      </c>
      <c r="B29" s="195" t="str">
        <f>IF(B22&gt;"",B22,"")</f>
        <v>Keijo Mäntyniemi</v>
      </c>
      <c r="C29" s="196" t="str">
        <f>IF(B24&gt;"",B24,"")</f>
        <v>Juha Julmala</v>
      </c>
      <c r="D29" s="197"/>
      <c r="E29" s="198"/>
      <c r="F29" s="199">
        <v>8</v>
      </c>
      <c r="G29" s="200"/>
      <c r="H29" s="199">
        <v>10</v>
      </c>
      <c r="I29" s="200"/>
      <c r="J29" s="199"/>
      <c r="K29" s="200"/>
      <c r="L29" s="199"/>
      <c r="M29" s="200"/>
      <c r="N29" s="199"/>
      <c r="O29" s="200"/>
      <c r="P29" s="189">
        <f t="shared" si="2"/>
        <v>2</v>
      </c>
      <c r="Q29" s="190">
        <f t="shared" si="3"/>
        <v>0</v>
      </c>
      <c r="R29" s="29"/>
      <c r="S29" s="191"/>
    </row>
    <row r="30" spans="1:19" ht="15.75">
      <c r="A30" s="182" t="s">
        <v>67</v>
      </c>
      <c r="B30" s="37" t="str">
        <f>IF(B20&gt;"",B20,"")</f>
        <v>Jukka Dahlström</v>
      </c>
      <c r="C30" s="41" t="str">
        <f>IF(B23&gt;"",B23,"")</f>
        <v>Ilkka Kuusisto</v>
      </c>
      <c r="D30" s="184"/>
      <c r="E30" s="185"/>
      <c r="F30" s="201">
        <v>9</v>
      </c>
      <c r="G30" s="202"/>
      <c r="H30" s="201">
        <v>4</v>
      </c>
      <c r="I30" s="202"/>
      <c r="J30" s="201"/>
      <c r="K30" s="202"/>
      <c r="L30" s="201"/>
      <c r="M30" s="202"/>
      <c r="N30" s="201"/>
      <c r="O30" s="202"/>
      <c r="P30" s="189">
        <f t="shared" si="2"/>
        <v>2</v>
      </c>
      <c r="Q30" s="190">
        <f t="shared" si="3"/>
        <v>0</v>
      </c>
      <c r="R30" s="29"/>
      <c r="S30" s="191"/>
    </row>
    <row r="31" spans="1:19" ht="15.75">
      <c r="A31" s="182" t="s">
        <v>68</v>
      </c>
      <c r="B31" s="37" t="str">
        <f>IF(B21&gt;"",B21,"")</f>
        <v>Anni Heljala</v>
      </c>
      <c r="C31" s="41" t="str">
        <f>IF(B24&gt;"",B24,"")</f>
        <v>Juha Julmala</v>
      </c>
      <c r="D31" s="192"/>
      <c r="E31" s="185"/>
      <c r="F31" s="203">
        <v>6</v>
      </c>
      <c r="G31" s="204"/>
      <c r="H31" s="203">
        <v>6</v>
      </c>
      <c r="I31" s="204"/>
      <c r="J31" s="203"/>
      <c r="K31" s="204"/>
      <c r="L31" s="205"/>
      <c r="M31" s="194"/>
      <c r="N31" s="205"/>
      <c r="O31" s="194"/>
      <c r="P31" s="189">
        <f t="shared" si="2"/>
        <v>2</v>
      </c>
      <c r="Q31" s="190">
        <f t="shared" si="3"/>
        <v>0</v>
      </c>
      <c r="R31" s="29"/>
      <c r="S31" s="191"/>
    </row>
    <row r="32" spans="1:19" ht="16.5" thickBot="1">
      <c r="A32" s="182" t="s">
        <v>16</v>
      </c>
      <c r="B32" s="195" t="str">
        <f>IF(B20&gt;"",B20,"")</f>
        <v>Jukka Dahlström</v>
      </c>
      <c r="C32" s="196" t="str">
        <f>IF(B22&gt;"",B22,"")</f>
        <v>Keijo Mäntyniemi</v>
      </c>
      <c r="D32" s="197"/>
      <c r="E32" s="198"/>
      <c r="F32" s="199">
        <v>5</v>
      </c>
      <c r="G32" s="200"/>
      <c r="H32" s="199">
        <v>6</v>
      </c>
      <c r="I32" s="200"/>
      <c r="J32" s="199"/>
      <c r="K32" s="200"/>
      <c r="L32" s="199"/>
      <c r="M32" s="200"/>
      <c r="N32" s="199"/>
      <c r="O32" s="200"/>
      <c r="P32" s="189">
        <f t="shared" si="2"/>
        <v>2</v>
      </c>
      <c r="Q32" s="190">
        <f t="shared" si="3"/>
        <v>0</v>
      </c>
      <c r="R32" s="29"/>
      <c r="S32" s="191"/>
    </row>
    <row r="33" spans="1:19" ht="15.75">
      <c r="A33" s="182" t="s">
        <v>69</v>
      </c>
      <c r="B33" s="37" t="str">
        <f>IF(B23&gt;"",B23,"")</f>
        <v>Ilkka Kuusisto</v>
      </c>
      <c r="C33" s="41" t="str">
        <f>IF(B24&gt;"",B24,"")</f>
        <v>Juha Julmala</v>
      </c>
      <c r="D33" s="184"/>
      <c r="E33" s="185"/>
      <c r="F33" s="201">
        <v>12</v>
      </c>
      <c r="G33" s="202"/>
      <c r="H33" s="201">
        <v>5</v>
      </c>
      <c r="I33" s="202"/>
      <c r="J33" s="201"/>
      <c r="K33" s="202"/>
      <c r="L33" s="201"/>
      <c r="M33" s="202"/>
      <c r="N33" s="201"/>
      <c r="O33" s="202"/>
      <c r="P33" s="189">
        <f t="shared" si="2"/>
        <v>2</v>
      </c>
      <c r="Q33" s="190">
        <f t="shared" si="3"/>
        <v>0</v>
      </c>
      <c r="R33" s="29"/>
      <c r="S33" s="191"/>
    </row>
    <row r="34" spans="1:19" ht="15.75">
      <c r="A34" s="182" t="s">
        <v>17</v>
      </c>
      <c r="B34" s="37" t="str">
        <f>IF(B21&gt;"",B21,"")</f>
        <v>Anni Heljala</v>
      </c>
      <c r="C34" s="41" t="str">
        <f>IF(B22&gt;"",B22,"")</f>
        <v>Keijo Mäntyniemi</v>
      </c>
      <c r="D34" s="192"/>
      <c r="E34" s="185"/>
      <c r="F34" s="203">
        <v>-7</v>
      </c>
      <c r="G34" s="204"/>
      <c r="H34" s="203">
        <v>-15</v>
      </c>
      <c r="I34" s="204"/>
      <c r="J34" s="203"/>
      <c r="K34" s="204"/>
      <c r="L34" s="205"/>
      <c r="M34" s="194"/>
      <c r="N34" s="205"/>
      <c r="O34" s="194"/>
      <c r="P34" s="189">
        <f t="shared" si="2"/>
        <v>0</v>
      </c>
      <c r="Q34" s="190">
        <f t="shared" si="3"/>
        <v>2</v>
      </c>
      <c r="R34" s="29"/>
      <c r="S34" s="191"/>
    </row>
    <row r="35" spans="1:19" ht="16.5" thickBot="1">
      <c r="A35" s="182" t="s">
        <v>70</v>
      </c>
      <c r="B35" s="195" t="str">
        <f>IF(B22&gt;"",B22,"")</f>
        <v>Keijo Mäntyniemi</v>
      </c>
      <c r="C35" s="196" t="str">
        <f>IF(B23&gt;"",B23,"")</f>
        <v>Ilkka Kuusisto</v>
      </c>
      <c r="D35" s="197"/>
      <c r="E35" s="198"/>
      <c r="F35" s="199">
        <v>7</v>
      </c>
      <c r="G35" s="200"/>
      <c r="H35" s="199">
        <v>7</v>
      </c>
      <c r="I35" s="200"/>
      <c r="J35" s="199"/>
      <c r="K35" s="200"/>
      <c r="L35" s="199"/>
      <c r="M35" s="200"/>
      <c r="N35" s="199"/>
      <c r="O35" s="200"/>
      <c r="P35" s="189">
        <f t="shared" si="2"/>
        <v>2</v>
      </c>
      <c r="Q35" s="190">
        <f t="shared" si="3"/>
        <v>0</v>
      </c>
      <c r="R35" s="29"/>
      <c r="S35" s="191"/>
    </row>
    <row r="36" spans="1:19" ht="16.5" thickBot="1">
      <c r="A36" s="206" t="s">
        <v>18</v>
      </c>
      <c r="B36" s="51" t="str">
        <f>IF(B20&gt;"",B20,"")</f>
        <v>Jukka Dahlström</v>
      </c>
      <c r="C36" s="52" t="str">
        <f>IF(B21&gt;"",B21,"")</f>
        <v>Anni Heljala</v>
      </c>
      <c r="D36" s="207"/>
      <c r="E36" s="208"/>
      <c r="F36" s="209">
        <v>9</v>
      </c>
      <c r="G36" s="210"/>
      <c r="H36" s="209">
        <v>7</v>
      </c>
      <c r="I36" s="210"/>
      <c r="J36" s="209"/>
      <c r="K36" s="210"/>
      <c r="L36" s="209"/>
      <c r="M36" s="210"/>
      <c r="N36" s="209"/>
      <c r="O36" s="210"/>
      <c r="P36" s="211">
        <f t="shared" si="2"/>
        <v>2</v>
      </c>
      <c r="Q36" s="212">
        <f t="shared" si="3"/>
        <v>0</v>
      </c>
      <c r="R36" s="32"/>
      <c r="S36" s="213"/>
    </row>
    <row r="37" ht="16.5" thickBot="1" thickTop="1"/>
    <row r="38" spans="1:19" ht="16.5" thickTop="1">
      <c r="A38" s="58"/>
      <c r="B38" s="59" t="s">
        <v>29</v>
      </c>
      <c r="C38" s="60"/>
      <c r="D38" s="60"/>
      <c r="E38" s="60"/>
      <c r="F38" s="68"/>
      <c r="G38" s="60"/>
      <c r="H38" s="71" t="s">
        <v>0</v>
      </c>
      <c r="I38" s="72"/>
      <c r="J38" s="115" t="s">
        <v>54</v>
      </c>
      <c r="K38" s="116"/>
      <c r="L38" s="116"/>
      <c r="M38" s="117"/>
      <c r="N38" s="118" t="s">
        <v>25</v>
      </c>
      <c r="O38" s="119"/>
      <c r="P38" s="119"/>
      <c r="Q38" s="124">
        <v>3</v>
      </c>
      <c r="R38" s="124"/>
      <c r="S38" s="129"/>
    </row>
    <row r="39" spans="1:19" ht="16.5" thickBot="1">
      <c r="A39" s="61"/>
      <c r="B39" s="53" t="s">
        <v>30</v>
      </c>
      <c r="C39" s="49" t="s">
        <v>21</v>
      </c>
      <c r="D39" s="101"/>
      <c r="E39" s="102"/>
      <c r="F39" s="103"/>
      <c r="G39" s="104" t="s">
        <v>22</v>
      </c>
      <c r="H39" s="125"/>
      <c r="I39" s="125"/>
      <c r="J39" s="106">
        <v>42785</v>
      </c>
      <c r="K39" s="106"/>
      <c r="L39" s="106"/>
      <c r="M39" s="107"/>
      <c r="N39" s="130" t="s">
        <v>23</v>
      </c>
      <c r="O39" s="131"/>
      <c r="P39" s="131"/>
      <c r="Q39" s="126">
        <v>0.5416666666666666</v>
      </c>
      <c r="R39" s="126"/>
      <c r="S39" s="127"/>
    </row>
    <row r="40" spans="1:19" ht="15.75" thickTop="1">
      <c r="A40" s="132"/>
      <c r="B40" s="43" t="s">
        <v>20</v>
      </c>
      <c r="C40" s="42" t="s">
        <v>19</v>
      </c>
      <c r="D40" s="133" t="s">
        <v>1</v>
      </c>
      <c r="E40" s="134"/>
      <c r="F40" s="133" t="s">
        <v>2</v>
      </c>
      <c r="G40" s="134"/>
      <c r="H40" s="133" t="s">
        <v>3</v>
      </c>
      <c r="I40" s="134"/>
      <c r="J40" s="133" t="s">
        <v>4</v>
      </c>
      <c r="K40" s="134"/>
      <c r="L40" s="133" t="s">
        <v>59</v>
      </c>
      <c r="M40" s="134"/>
      <c r="N40" s="135" t="s">
        <v>5</v>
      </c>
      <c r="O40" s="136" t="s">
        <v>6</v>
      </c>
      <c r="P40" s="137" t="s">
        <v>14</v>
      </c>
      <c r="Q40" s="138"/>
      <c r="R40" s="139" t="s">
        <v>7</v>
      </c>
      <c r="S40" s="140"/>
    </row>
    <row r="41" spans="1:19" ht="15">
      <c r="A41" s="141" t="s">
        <v>1</v>
      </c>
      <c r="B41" s="142"/>
      <c r="C41" s="143"/>
      <c r="D41" s="144"/>
      <c r="E41" s="145"/>
      <c r="F41" s="146">
        <f>P57</f>
      </c>
      <c r="G41" s="147">
        <f>Q57</f>
      </c>
      <c r="H41" s="146">
        <f>P53</f>
      </c>
      <c r="I41" s="147">
        <f>Q53</f>
      </c>
      <c r="J41" s="146">
        <f>P51</f>
      </c>
      <c r="K41" s="147">
        <f>Q51</f>
      </c>
      <c r="L41" s="146">
        <f>P48</f>
      </c>
      <c r="M41" s="147">
        <f>Q48</f>
      </c>
      <c r="N41" s="148">
        <f>IF(SUM(D41:M41)=0,"",COUNTIF(E41:E45,2))</f>
      </c>
      <c r="O41" s="149">
        <f>IF(SUM(D41:M41)=0,"",COUNTIF(D41:D45,2))</f>
      </c>
      <c r="P41" s="1">
        <f>IF(SUM(D41:M41)=0,"",SUM(E41:E45))</f>
      </c>
      <c r="Q41" s="2">
        <f>IF(SUM(D41:M41)=0,"",SUM(D41:D45))</f>
      </c>
      <c r="R41" s="150"/>
      <c r="S41" s="151"/>
    </row>
    <row r="42" spans="1:19" ht="15">
      <c r="A42" s="152" t="s">
        <v>2</v>
      </c>
      <c r="B42" s="142" t="s">
        <v>71</v>
      </c>
      <c r="C42" s="143" t="s">
        <v>34</v>
      </c>
      <c r="D42" s="153">
        <f>Q57</f>
      </c>
      <c r="E42" s="154">
        <f>P57</f>
      </c>
      <c r="F42" s="155"/>
      <c r="G42" s="156"/>
      <c r="H42" s="157">
        <f>P55</f>
        <v>2</v>
      </c>
      <c r="I42" s="158">
        <f>Q55</f>
        <v>1</v>
      </c>
      <c r="J42" s="157">
        <f>P49</f>
        <v>2</v>
      </c>
      <c r="K42" s="158">
        <f>Q49</f>
        <v>0</v>
      </c>
      <c r="L42" s="157">
        <f>P52</f>
        <v>2</v>
      </c>
      <c r="M42" s="158">
        <f>Q52</f>
        <v>1</v>
      </c>
      <c r="N42" s="148">
        <f>IF(SUM(D42:M42)=0,"",COUNTIF(G41:G45,2))</f>
        <v>3</v>
      </c>
      <c r="O42" s="149">
        <f>IF(SUM(D42:M42)=0,"",COUNTIF(F41:F45,2))</f>
        <v>0</v>
      </c>
      <c r="P42" s="1">
        <f>IF(SUM(D42:M42)=0,"",SUM(G41:G45))</f>
        <v>6</v>
      </c>
      <c r="Q42" s="2">
        <f>IF(SUM(D42:M42)=0,"",SUM(F41:F45))</f>
        <v>2</v>
      </c>
      <c r="R42" s="150">
        <v>1</v>
      </c>
      <c r="S42" s="151"/>
    </row>
    <row r="43" spans="1:19" ht="15">
      <c r="A43" s="152" t="s">
        <v>3</v>
      </c>
      <c r="B43" s="142" t="s">
        <v>72</v>
      </c>
      <c r="C43" s="143" t="s">
        <v>31</v>
      </c>
      <c r="D43" s="159">
        <f>Q53</f>
      </c>
      <c r="E43" s="154">
        <f>P53</f>
      </c>
      <c r="F43" s="159">
        <f>Q55</f>
        <v>1</v>
      </c>
      <c r="G43" s="154">
        <f>P55</f>
        <v>2</v>
      </c>
      <c r="H43" s="155"/>
      <c r="I43" s="156"/>
      <c r="J43" s="157">
        <f>P56</f>
        <v>2</v>
      </c>
      <c r="K43" s="158">
        <f>Q56</f>
        <v>0</v>
      </c>
      <c r="L43" s="157">
        <f>P50</f>
        <v>1</v>
      </c>
      <c r="M43" s="158">
        <f>Q50</f>
        <v>2</v>
      </c>
      <c r="N43" s="148">
        <f>IF(SUM(D43:M43)=0,"",COUNTIF(I41:I45,2))</f>
        <v>1</v>
      </c>
      <c r="O43" s="149">
        <f>IF(SUM(D43:M43)=0,"",COUNTIF(H41:H45,2))</f>
        <v>2</v>
      </c>
      <c r="P43" s="1">
        <f>IF(SUM(D43:M43)=0,"",SUM(I41:I45))</f>
        <v>4</v>
      </c>
      <c r="Q43" s="2">
        <f>IF(SUM(D43:M43)=0,"",SUM(H41:H45))</f>
        <v>4</v>
      </c>
      <c r="R43" s="150">
        <v>3</v>
      </c>
      <c r="S43" s="151"/>
    </row>
    <row r="44" spans="1:19" ht="15">
      <c r="A44" s="152" t="s">
        <v>4</v>
      </c>
      <c r="B44" s="142" t="s">
        <v>73</v>
      </c>
      <c r="C44" s="143" t="s">
        <v>31</v>
      </c>
      <c r="D44" s="159">
        <f>Q51</f>
      </c>
      <c r="E44" s="154">
        <f>P51</f>
      </c>
      <c r="F44" s="159">
        <f>Q49</f>
        <v>0</v>
      </c>
      <c r="G44" s="154">
        <f>P49</f>
        <v>2</v>
      </c>
      <c r="H44" s="159">
        <f>Q56</f>
        <v>0</v>
      </c>
      <c r="I44" s="154">
        <f>P56</f>
        <v>2</v>
      </c>
      <c r="J44" s="155"/>
      <c r="K44" s="156"/>
      <c r="L44" s="157">
        <f>P54</f>
        <v>0</v>
      </c>
      <c r="M44" s="158">
        <f>Q54</f>
        <v>2</v>
      </c>
      <c r="N44" s="148">
        <f>IF(SUM(D44:M44)=0,"",COUNTIF(K41:K45,2))</f>
        <v>0</v>
      </c>
      <c r="O44" s="149">
        <f>IF(SUM(D44:M44)=0,"",COUNTIF(J41:J45,2))</f>
        <v>3</v>
      </c>
      <c r="P44" s="1">
        <f>IF(SUM(D44:M44)=0,"",SUM(K41:K45))</f>
        <v>0</v>
      </c>
      <c r="Q44" s="2">
        <f>IF(SUM(D44:M44)=0,"",SUM(J41:J45))</f>
        <v>6</v>
      </c>
      <c r="R44" s="150">
        <v>4</v>
      </c>
      <c r="S44" s="151"/>
    </row>
    <row r="45" spans="1:19" ht="15.75" thickBot="1">
      <c r="A45" s="160" t="s">
        <v>59</v>
      </c>
      <c r="B45" s="161" t="s">
        <v>74</v>
      </c>
      <c r="C45" s="162" t="s">
        <v>33</v>
      </c>
      <c r="D45" s="163">
        <f>Q48</f>
      </c>
      <c r="E45" s="164">
        <f>P48</f>
      </c>
      <c r="F45" s="163">
        <f>Q52</f>
        <v>1</v>
      </c>
      <c r="G45" s="164">
        <f>P52</f>
        <v>2</v>
      </c>
      <c r="H45" s="163">
        <f>Q50</f>
        <v>2</v>
      </c>
      <c r="I45" s="164">
        <f>P50</f>
        <v>1</v>
      </c>
      <c r="J45" s="163">
        <f>Q54</f>
        <v>2</v>
      </c>
      <c r="K45" s="164">
        <f>P54</f>
        <v>0</v>
      </c>
      <c r="L45" s="165"/>
      <c r="M45" s="166"/>
      <c r="N45" s="167">
        <f>IF(SUM(D45:M45)=0,"",COUNTIF(M41:M45,2))</f>
        <v>2</v>
      </c>
      <c r="O45" s="164">
        <f>IF(SUM(D45:M45)=0,"",COUNTIF(L41:L45,2))</f>
        <v>1</v>
      </c>
      <c r="P45" s="73">
        <f>IF(SUM(D45:M45)=0,"",SUM(M41:M45))</f>
        <v>5</v>
      </c>
      <c r="Q45" s="74">
        <f>IF(SUM(D45:M45)=0,"",SUM(L41:L45))</f>
        <v>3</v>
      </c>
      <c r="R45" s="168">
        <v>2</v>
      </c>
      <c r="S45" s="169"/>
    </row>
    <row r="46" spans="1:19" ht="15.75" thickTop="1">
      <c r="A46" s="170"/>
      <c r="B46" s="56" t="s">
        <v>24</v>
      </c>
      <c r="D46" s="171"/>
      <c r="E46" s="171"/>
      <c r="F46" s="172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3"/>
      <c r="S46" s="173"/>
    </row>
    <row r="47" spans="1:19" ht="15.75" thickBot="1">
      <c r="A47" s="174"/>
      <c r="B47" s="50" t="s">
        <v>26</v>
      </c>
      <c r="C47" s="175"/>
      <c r="D47" s="175"/>
      <c r="E47" s="176"/>
      <c r="F47" s="177" t="s">
        <v>8</v>
      </c>
      <c r="G47" s="178"/>
      <c r="H47" s="179" t="s">
        <v>9</v>
      </c>
      <c r="I47" s="178"/>
      <c r="J47" s="179" t="s">
        <v>10</v>
      </c>
      <c r="K47" s="178"/>
      <c r="L47" s="179" t="s">
        <v>11</v>
      </c>
      <c r="M47" s="178"/>
      <c r="N47" s="179" t="s">
        <v>12</v>
      </c>
      <c r="O47" s="178"/>
      <c r="P47" s="177" t="s">
        <v>13</v>
      </c>
      <c r="Q47" s="180"/>
      <c r="R47" s="28"/>
      <c r="S47" s="181"/>
    </row>
    <row r="48" spans="1:19" ht="15.75">
      <c r="A48" s="182" t="s">
        <v>65</v>
      </c>
      <c r="B48" s="183">
        <f>IF(B41&gt;"",B41,"")</f>
      </c>
      <c r="C48" s="41" t="str">
        <f>IF(B45&gt;"",B45,"")</f>
        <v>Johan Rönn</v>
      </c>
      <c r="D48" s="184"/>
      <c r="E48" s="185"/>
      <c r="F48" s="186"/>
      <c r="G48" s="187"/>
      <c r="H48" s="186"/>
      <c r="I48" s="187"/>
      <c r="J48" s="188"/>
      <c r="K48" s="187"/>
      <c r="L48" s="186"/>
      <c r="M48" s="187"/>
      <c r="N48" s="186"/>
      <c r="O48" s="187"/>
      <c r="P48" s="189">
        <f>IF(COUNTA(F48:N48)=0,"",COUNTIF(F48:N48,"&gt;=0"))</f>
      </c>
      <c r="Q48" s="190">
        <f>IF(COUNTA(F48:N48)=0,"",(IF(LEFT(F48,1)="-",1,0)+IF(LEFT(H48,1)="-",1,0)+IF(LEFT(J48,1)="-",1,0)+IF(LEFT(L48,1)="-",1,0)+IF(LEFT(N48,1)="-",1,0)))</f>
      </c>
      <c r="R48" s="29"/>
      <c r="S48" s="191"/>
    </row>
    <row r="49" spans="1:19" ht="15.75">
      <c r="A49" s="182" t="s">
        <v>15</v>
      </c>
      <c r="B49" s="37" t="str">
        <f>IF(B42&gt;"",B42,"")</f>
        <v>Peter Norrbo</v>
      </c>
      <c r="C49" s="41" t="str">
        <f>IF(B44&gt;"",B44,"")</f>
        <v>Vesa-Matti Repetti</v>
      </c>
      <c r="D49" s="192"/>
      <c r="E49" s="185"/>
      <c r="F49" s="193">
        <v>2</v>
      </c>
      <c r="G49" s="194"/>
      <c r="H49" s="193">
        <v>7</v>
      </c>
      <c r="I49" s="194"/>
      <c r="J49" s="193"/>
      <c r="K49" s="194"/>
      <c r="L49" s="193"/>
      <c r="M49" s="194"/>
      <c r="N49" s="193"/>
      <c r="O49" s="194"/>
      <c r="P49" s="189">
        <f aca="true" t="shared" si="4" ref="P49:P57">IF(COUNTA(F49:N49)=0,"",COUNTIF(F49:N49,"&gt;=0"))</f>
        <v>2</v>
      </c>
      <c r="Q49" s="190">
        <f aca="true" t="shared" si="5" ref="Q49:Q57">IF(COUNTA(F49:N49)=0,"",(IF(LEFT(F49,1)="-",1,0)+IF(LEFT(H49,1)="-",1,0)+IF(LEFT(J49,1)="-",1,0)+IF(LEFT(L49,1)="-",1,0)+IF(LEFT(N49,1)="-",1,0)))</f>
        <v>0</v>
      </c>
      <c r="R49" s="29"/>
      <c r="S49" s="191"/>
    </row>
    <row r="50" spans="1:19" ht="16.5" thickBot="1">
      <c r="A50" s="182" t="s">
        <v>66</v>
      </c>
      <c r="B50" s="195" t="str">
        <f>IF(B43&gt;"",B43,"")</f>
        <v>Lars Edberg</v>
      </c>
      <c r="C50" s="196" t="str">
        <f>IF(B45&gt;"",B45,"")</f>
        <v>Johan Rönn</v>
      </c>
      <c r="D50" s="197"/>
      <c r="E50" s="198"/>
      <c r="F50" s="199">
        <v>-8</v>
      </c>
      <c r="G50" s="200"/>
      <c r="H50" s="199">
        <v>9</v>
      </c>
      <c r="I50" s="200"/>
      <c r="J50" s="199">
        <v>-7</v>
      </c>
      <c r="K50" s="200"/>
      <c r="L50" s="199"/>
      <c r="M50" s="200"/>
      <c r="N50" s="199"/>
      <c r="O50" s="200"/>
      <c r="P50" s="189">
        <f t="shared" si="4"/>
        <v>1</v>
      </c>
      <c r="Q50" s="190">
        <f t="shared" si="5"/>
        <v>2</v>
      </c>
      <c r="R50" s="29"/>
      <c r="S50" s="191"/>
    </row>
    <row r="51" spans="1:19" ht="15.75">
      <c r="A51" s="182" t="s">
        <v>67</v>
      </c>
      <c r="B51" s="37">
        <f>IF(B41&gt;"",B41,"")</f>
      </c>
      <c r="C51" s="41" t="str">
        <f>IF(B44&gt;"",B44,"")</f>
        <v>Vesa-Matti Repetti</v>
      </c>
      <c r="D51" s="184"/>
      <c r="E51" s="185"/>
      <c r="F51" s="201"/>
      <c r="G51" s="202"/>
      <c r="H51" s="201"/>
      <c r="I51" s="202"/>
      <c r="J51" s="201"/>
      <c r="K51" s="202"/>
      <c r="L51" s="201"/>
      <c r="M51" s="202"/>
      <c r="N51" s="201"/>
      <c r="O51" s="202"/>
      <c r="P51" s="189">
        <f t="shared" si="4"/>
      </c>
      <c r="Q51" s="190">
        <f t="shared" si="5"/>
      </c>
      <c r="R51" s="29"/>
      <c r="S51" s="191"/>
    </row>
    <row r="52" spans="1:19" ht="15.75">
      <c r="A52" s="182" t="s">
        <v>68</v>
      </c>
      <c r="B52" s="37" t="str">
        <f>IF(B42&gt;"",B42,"")</f>
        <v>Peter Norrbo</v>
      </c>
      <c r="C52" s="41" t="str">
        <f>IF(B45&gt;"",B45,"")</f>
        <v>Johan Rönn</v>
      </c>
      <c r="D52" s="192"/>
      <c r="E52" s="185"/>
      <c r="F52" s="203">
        <v>-7</v>
      </c>
      <c r="G52" s="204"/>
      <c r="H52" s="203">
        <v>5</v>
      </c>
      <c r="I52" s="204"/>
      <c r="J52" s="203">
        <v>9</v>
      </c>
      <c r="K52" s="204"/>
      <c r="L52" s="205"/>
      <c r="M52" s="194"/>
      <c r="N52" s="205"/>
      <c r="O52" s="194"/>
      <c r="P52" s="189">
        <f t="shared" si="4"/>
        <v>2</v>
      </c>
      <c r="Q52" s="190">
        <f t="shared" si="5"/>
        <v>1</v>
      </c>
      <c r="R52" s="29"/>
      <c r="S52" s="191"/>
    </row>
    <row r="53" spans="1:19" ht="16.5" thickBot="1">
      <c r="A53" s="182" t="s">
        <v>16</v>
      </c>
      <c r="B53" s="195">
        <f>IF(B41&gt;"",B41,"")</f>
      </c>
      <c r="C53" s="196" t="str">
        <f>IF(B43&gt;"",B43,"")</f>
        <v>Lars Edberg</v>
      </c>
      <c r="D53" s="197"/>
      <c r="E53" s="198"/>
      <c r="F53" s="199"/>
      <c r="G53" s="200"/>
      <c r="H53" s="199"/>
      <c r="I53" s="200"/>
      <c r="J53" s="199"/>
      <c r="K53" s="200"/>
      <c r="L53" s="199"/>
      <c r="M53" s="200"/>
      <c r="N53" s="199"/>
      <c r="O53" s="200"/>
      <c r="P53" s="189">
        <f t="shared" si="4"/>
      </c>
      <c r="Q53" s="190">
        <f t="shared" si="5"/>
      </c>
      <c r="R53" s="29"/>
      <c r="S53" s="191"/>
    </row>
    <row r="54" spans="1:19" ht="15.75">
      <c r="A54" s="182" t="s">
        <v>69</v>
      </c>
      <c r="B54" s="37" t="str">
        <f>IF(B44&gt;"",B44,"")</f>
        <v>Vesa-Matti Repetti</v>
      </c>
      <c r="C54" s="41" t="str">
        <f>IF(B45&gt;"",B45,"")</f>
        <v>Johan Rönn</v>
      </c>
      <c r="D54" s="184"/>
      <c r="E54" s="185"/>
      <c r="F54" s="201">
        <v>-8</v>
      </c>
      <c r="G54" s="202"/>
      <c r="H54" s="201">
        <v>-5</v>
      </c>
      <c r="I54" s="202"/>
      <c r="J54" s="201"/>
      <c r="K54" s="202"/>
      <c r="L54" s="201"/>
      <c r="M54" s="202"/>
      <c r="N54" s="201"/>
      <c r="O54" s="202"/>
      <c r="P54" s="189">
        <f t="shared" si="4"/>
        <v>0</v>
      </c>
      <c r="Q54" s="190">
        <f t="shared" si="5"/>
        <v>2</v>
      </c>
      <c r="R54" s="29"/>
      <c r="S54" s="191"/>
    </row>
    <row r="55" spans="1:19" ht="15.75">
      <c r="A55" s="182" t="s">
        <v>17</v>
      </c>
      <c r="B55" s="37" t="str">
        <f>IF(B42&gt;"",B42,"")</f>
        <v>Peter Norrbo</v>
      </c>
      <c r="C55" s="41" t="str">
        <f>IF(B43&gt;"",B43,"")</f>
        <v>Lars Edberg</v>
      </c>
      <c r="D55" s="192"/>
      <c r="E55" s="185"/>
      <c r="F55" s="203">
        <v>11</v>
      </c>
      <c r="G55" s="204"/>
      <c r="H55" s="203">
        <v>-7</v>
      </c>
      <c r="I55" s="204"/>
      <c r="J55" s="203">
        <v>9</v>
      </c>
      <c r="K55" s="204"/>
      <c r="L55" s="205"/>
      <c r="M55" s="194"/>
      <c r="N55" s="205"/>
      <c r="O55" s="194"/>
      <c r="P55" s="189">
        <f t="shared" si="4"/>
        <v>2</v>
      </c>
      <c r="Q55" s="190">
        <f t="shared" si="5"/>
        <v>1</v>
      </c>
      <c r="R55" s="29"/>
      <c r="S55" s="191"/>
    </row>
    <row r="56" spans="1:19" ht="16.5" thickBot="1">
      <c r="A56" s="182" t="s">
        <v>70</v>
      </c>
      <c r="B56" s="195" t="str">
        <f>IF(B43&gt;"",B43,"")</f>
        <v>Lars Edberg</v>
      </c>
      <c r="C56" s="196" t="str">
        <f>IF(B44&gt;"",B44,"")</f>
        <v>Vesa-Matti Repetti</v>
      </c>
      <c r="D56" s="197"/>
      <c r="E56" s="198"/>
      <c r="F56" s="199">
        <v>8</v>
      </c>
      <c r="G56" s="200"/>
      <c r="H56" s="199">
        <v>7</v>
      </c>
      <c r="I56" s="200"/>
      <c r="J56" s="199"/>
      <c r="K56" s="200"/>
      <c r="L56" s="199"/>
      <c r="M56" s="200"/>
      <c r="N56" s="199"/>
      <c r="O56" s="200"/>
      <c r="P56" s="189">
        <f t="shared" si="4"/>
        <v>2</v>
      </c>
      <c r="Q56" s="190">
        <f t="shared" si="5"/>
        <v>0</v>
      </c>
      <c r="R56" s="29"/>
      <c r="S56" s="191"/>
    </row>
    <row r="57" spans="1:19" ht="16.5" thickBot="1">
      <c r="A57" s="206" t="s">
        <v>18</v>
      </c>
      <c r="B57" s="51">
        <f>IF(B41&gt;"",B41,"")</f>
      </c>
      <c r="C57" s="52" t="str">
        <f>IF(B42&gt;"",B42,"")</f>
        <v>Peter Norrbo</v>
      </c>
      <c r="D57" s="207"/>
      <c r="E57" s="208"/>
      <c r="F57" s="209"/>
      <c r="G57" s="210"/>
      <c r="H57" s="209"/>
      <c r="I57" s="210"/>
      <c r="J57" s="209"/>
      <c r="K57" s="210"/>
      <c r="L57" s="209"/>
      <c r="M57" s="210"/>
      <c r="N57" s="209"/>
      <c r="O57" s="210"/>
      <c r="P57" s="211">
        <f t="shared" si="4"/>
      </c>
      <c r="Q57" s="212">
        <f t="shared" si="5"/>
      </c>
      <c r="R57" s="32"/>
      <c r="S57" s="213"/>
    </row>
    <row r="58" ht="15.75" thickTop="1"/>
  </sheetData>
  <sheetProtection/>
  <mergeCells count="205">
    <mergeCell ref="F56:G56"/>
    <mergeCell ref="H56:I56"/>
    <mergeCell ref="J56:K56"/>
    <mergeCell ref="L56:M56"/>
    <mergeCell ref="N56:O56"/>
    <mergeCell ref="F57:G57"/>
    <mergeCell ref="H57:I57"/>
    <mergeCell ref="J57:K57"/>
    <mergeCell ref="L57:M57"/>
    <mergeCell ref="N57:O57"/>
    <mergeCell ref="F54:G54"/>
    <mergeCell ref="H54:I54"/>
    <mergeCell ref="J54:K54"/>
    <mergeCell ref="L54:M54"/>
    <mergeCell ref="N54:O54"/>
    <mergeCell ref="F55:G55"/>
    <mergeCell ref="H55:I55"/>
    <mergeCell ref="J55:K55"/>
    <mergeCell ref="L55:M55"/>
    <mergeCell ref="N55:O55"/>
    <mergeCell ref="F52:G52"/>
    <mergeCell ref="H52:I52"/>
    <mergeCell ref="J52:K52"/>
    <mergeCell ref="L52:M52"/>
    <mergeCell ref="N52:O52"/>
    <mergeCell ref="F53:G53"/>
    <mergeCell ref="H53:I53"/>
    <mergeCell ref="J53:K53"/>
    <mergeCell ref="L53:M53"/>
    <mergeCell ref="N53:O53"/>
    <mergeCell ref="F50:G50"/>
    <mergeCell ref="H50:I50"/>
    <mergeCell ref="J50:K50"/>
    <mergeCell ref="L50:M50"/>
    <mergeCell ref="N50:O50"/>
    <mergeCell ref="F51:G51"/>
    <mergeCell ref="H51:I51"/>
    <mergeCell ref="J51:K51"/>
    <mergeCell ref="L51:M51"/>
    <mergeCell ref="N51:O51"/>
    <mergeCell ref="F48:G48"/>
    <mergeCell ref="H48:I48"/>
    <mergeCell ref="J48:K48"/>
    <mergeCell ref="L48:M48"/>
    <mergeCell ref="N48:O48"/>
    <mergeCell ref="F49:G49"/>
    <mergeCell ref="H49:I49"/>
    <mergeCell ref="J49:K49"/>
    <mergeCell ref="L49:M49"/>
    <mergeCell ref="N49:O49"/>
    <mergeCell ref="F47:G47"/>
    <mergeCell ref="H47:I47"/>
    <mergeCell ref="J47:K47"/>
    <mergeCell ref="L47:M47"/>
    <mergeCell ref="N47:O47"/>
    <mergeCell ref="P47:Q47"/>
    <mergeCell ref="R40:S40"/>
    <mergeCell ref="R41:S41"/>
    <mergeCell ref="R42:S42"/>
    <mergeCell ref="R43:S43"/>
    <mergeCell ref="R44:S44"/>
    <mergeCell ref="R45:S45"/>
    <mergeCell ref="D40:E40"/>
    <mergeCell ref="F40:G40"/>
    <mergeCell ref="H40:I40"/>
    <mergeCell ref="J40:K40"/>
    <mergeCell ref="L40:M40"/>
    <mergeCell ref="P40:Q40"/>
    <mergeCell ref="J38:M38"/>
    <mergeCell ref="N38:P38"/>
    <mergeCell ref="Q38:S38"/>
    <mergeCell ref="D39:F39"/>
    <mergeCell ref="G39:I39"/>
    <mergeCell ref="J39:M39"/>
    <mergeCell ref="N39:P39"/>
    <mergeCell ref="Q39:S39"/>
    <mergeCell ref="F35:G35"/>
    <mergeCell ref="H35:I35"/>
    <mergeCell ref="J35:K35"/>
    <mergeCell ref="L35:M35"/>
    <mergeCell ref="N35:O35"/>
    <mergeCell ref="F36:G36"/>
    <mergeCell ref="H36:I36"/>
    <mergeCell ref="J36:K36"/>
    <mergeCell ref="L36:M36"/>
    <mergeCell ref="N36:O36"/>
    <mergeCell ref="F33:G33"/>
    <mergeCell ref="H33:I33"/>
    <mergeCell ref="J33:K33"/>
    <mergeCell ref="L33:M33"/>
    <mergeCell ref="N33:O33"/>
    <mergeCell ref="F34:G34"/>
    <mergeCell ref="H34:I34"/>
    <mergeCell ref="J34:K34"/>
    <mergeCell ref="L34:M34"/>
    <mergeCell ref="N34:O34"/>
    <mergeCell ref="F31:G31"/>
    <mergeCell ref="H31:I31"/>
    <mergeCell ref="J31:K31"/>
    <mergeCell ref="L31:M31"/>
    <mergeCell ref="N31:O31"/>
    <mergeCell ref="F32:G32"/>
    <mergeCell ref="H32:I32"/>
    <mergeCell ref="J32:K32"/>
    <mergeCell ref="L32:M32"/>
    <mergeCell ref="N32:O32"/>
    <mergeCell ref="F29:G29"/>
    <mergeCell ref="H29:I29"/>
    <mergeCell ref="J29:K29"/>
    <mergeCell ref="L29:M29"/>
    <mergeCell ref="N29:O29"/>
    <mergeCell ref="F30:G30"/>
    <mergeCell ref="H30:I30"/>
    <mergeCell ref="J30:K30"/>
    <mergeCell ref="L30:M30"/>
    <mergeCell ref="N30:O30"/>
    <mergeCell ref="F27:G27"/>
    <mergeCell ref="H27:I27"/>
    <mergeCell ref="J27:K27"/>
    <mergeCell ref="L27:M27"/>
    <mergeCell ref="N27:O27"/>
    <mergeCell ref="F28:G28"/>
    <mergeCell ref="H28:I28"/>
    <mergeCell ref="J28:K28"/>
    <mergeCell ref="L28:M28"/>
    <mergeCell ref="N28:O28"/>
    <mergeCell ref="F26:G26"/>
    <mergeCell ref="H26:I26"/>
    <mergeCell ref="J26:K26"/>
    <mergeCell ref="L26:M26"/>
    <mergeCell ref="N26:O26"/>
    <mergeCell ref="P26:Q26"/>
    <mergeCell ref="R19:S19"/>
    <mergeCell ref="R20:S20"/>
    <mergeCell ref="R21:S21"/>
    <mergeCell ref="R22:S22"/>
    <mergeCell ref="R23:S23"/>
    <mergeCell ref="R24:S24"/>
    <mergeCell ref="D19:E19"/>
    <mergeCell ref="F19:G19"/>
    <mergeCell ref="H19:I19"/>
    <mergeCell ref="J19:K19"/>
    <mergeCell ref="L19:M19"/>
    <mergeCell ref="P19:Q19"/>
    <mergeCell ref="J17:M17"/>
    <mergeCell ref="N17:P17"/>
    <mergeCell ref="Q17:S17"/>
    <mergeCell ref="D18:F18"/>
    <mergeCell ref="G18:I18"/>
    <mergeCell ref="J18:M18"/>
    <mergeCell ref="N18:P18"/>
    <mergeCell ref="Q18:S18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D3:E3"/>
    <mergeCell ref="F3:G3"/>
    <mergeCell ref="H3:I3"/>
    <mergeCell ref="J3:K3"/>
    <mergeCell ref="L3:M3"/>
    <mergeCell ref="R3:S3"/>
    <mergeCell ref="J1:M1"/>
    <mergeCell ref="N1:P1"/>
    <mergeCell ref="Q1:S1"/>
    <mergeCell ref="D2:F2"/>
    <mergeCell ref="G2:I2"/>
    <mergeCell ref="J2:M2"/>
    <mergeCell ref="Q2:S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C26" sqref="C26"/>
    </sheetView>
  </sheetViews>
  <sheetFormatPr defaultColWidth="8.88671875" defaultRowHeight="15"/>
  <cols>
    <col min="2" max="2" width="15.21484375" style="0" customWidth="1"/>
    <col min="4" max="19" width="4.88671875" style="0" customWidth="1"/>
  </cols>
  <sheetData>
    <row r="1" spans="1:19" ht="16.5" thickTop="1">
      <c r="A1" s="274"/>
      <c r="B1" s="275" t="s">
        <v>29</v>
      </c>
      <c r="C1" s="276"/>
      <c r="D1" s="276"/>
      <c r="E1" s="276"/>
      <c r="F1" s="278"/>
      <c r="G1" s="276"/>
      <c r="H1" s="282" t="s">
        <v>0</v>
      </c>
      <c r="I1" s="283"/>
      <c r="J1" s="115" t="s">
        <v>75</v>
      </c>
      <c r="K1" s="116"/>
      <c r="L1" s="116"/>
      <c r="M1" s="117"/>
      <c r="N1" s="118" t="s">
        <v>25</v>
      </c>
      <c r="O1" s="119"/>
      <c r="P1" s="119"/>
      <c r="Q1" s="124">
        <v>1</v>
      </c>
      <c r="R1" s="124"/>
      <c r="S1" s="129"/>
    </row>
    <row r="2" spans="1:19" ht="16.5" thickBot="1">
      <c r="A2" s="277"/>
      <c r="B2" s="257" t="s">
        <v>30</v>
      </c>
      <c r="C2" s="251" t="s">
        <v>21</v>
      </c>
      <c r="D2" s="101"/>
      <c r="E2" s="102"/>
      <c r="F2" s="103"/>
      <c r="G2" s="104" t="s">
        <v>22</v>
      </c>
      <c r="H2" s="125"/>
      <c r="I2" s="125"/>
      <c r="J2" s="106">
        <v>42785</v>
      </c>
      <c r="K2" s="106"/>
      <c r="L2" s="106"/>
      <c r="M2" s="107"/>
      <c r="N2" s="130" t="s">
        <v>23</v>
      </c>
      <c r="O2" s="131"/>
      <c r="P2" s="131"/>
      <c r="Q2" s="126">
        <v>0.4166666666666667</v>
      </c>
      <c r="R2" s="126"/>
      <c r="S2" s="127"/>
    </row>
    <row r="3" spans="1:19" ht="15.75" thickTop="1">
      <c r="A3" s="284"/>
      <c r="B3" s="247" t="s">
        <v>20</v>
      </c>
      <c r="C3" s="246" t="s">
        <v>19</v>
      </c>
      <c r="D3" s="133" t="s">
        <v>1</v>
      </c>
      <c r="E3" s="134"/>
      <c r="F3" s="133" t="s">
        <v>2</v>
      </c>
      <c r="G3" s="134"/>
      <c r="H3" s="133" t="s">
        <v>3</v>
      </c>
      <c r="I3" s="134"/>
      <c r="J3" s="133" t="s">
        <v>4</v>
      </c>
      <c r="K3" s="134"/>
      <c r="L3" s="133" t="s">
        <v>59</v>
      </c>
      <c r="M3" s="134"/>
      <c r="N3" s="271" t="s">
        <v>5</v>
      </c>
      <c r="O3" s="272" t="s">
        <v>6</v>
      </c>
      <c r="P3" s="137" t="s">
        <v>14</v>
      </c>
      <c r="Q3" s="138"/>
      <c r="R3" s="139" t="s">
        <v>7</v>
      </c>
      <c r="S3" s="140"/>
    </row>
    <row r="4" spans="1:19" ht="15">
      <c r="A4" s="285" t="s">
        <v>1</v>
      </c>
      <c r="B4" s="250" t="s">
        <v>76</v>
      </c>
      <c r="C4" s="249" t="s">
        <v>31</v>
      </c>
      <c r="D4" s="258"/>
      <c r="E4" s="259"/>
      <c r="F4" s="260">
        <v>2</v>
      </c>
      <c r="G4" s="261">
        <v>0</v>
      </c>
      <c r="H4" s="260">
        <v>2</v>
      </c>
      <c r="I4" s="261">
        <v>0</v>
      </c>
      <c r="J4" s="260">
        <v>2</v>
      </c>
      <c r="K4" s="261">
        <v>0</v>
      </c>
      <c r="L4" s="260">
        <v>2</v>
      </c>
      <c r="M4" s="261">
        <v>0</v>
      </c>
      <c r="N4" s="262">
        <v>4</v>
      </c>
      <c r="O4" s="263">
        <v>0</v>
      </c>
      <c r="P4" s="228">
        <v>8</v>
      </c>
      <c r="Q4" s="229">
        <v>0</v>
      </c>
      <c r="R4" s="150">
        <v>1</v>
      </c>
      <c r="S4" s="151"/>
    </row>
    <row r="5" spans="1:19" ht="15">
      <c r="A5" s="286" t="s">
        <v>2</v>
      </c>
      <c r="B5" s="250" t="s">
        <v>77</v>
      </c>
      <c r="C5" s="249" t="s">
        <v>31</v>
      </c>
      <c r="D5" s="264">
        <v>0</v>
      </c>
      <c r="E5" s="265">
        <v>2</v>
      </c>
      <c r="F5" s="266"/>
      <c r="G5" s="267"/>
      <c r="H5" s="268">
        <v>2</v>
      </c>
      <c r="I5" s="269">
        <v>0</v>
      </c>
      <c r="J5" s="268">
        <v>2</v>
      </c>
      <c r="K5" s="269">
        <v>0</v>
      </c>
      <c r="L5" s="268">
        <v>2</v>
      </c>
      <c r="M5" s="269">
        <v>0</v>
      </c>
      <c r="N5" s="262">
        <v>3</v>
      </c>
      <c r="O5" s="263">
        <v>1</v>
      </c>
      <c r="P5" s="228">
        <v>6</v>
      </c>
      <c r="Q5" s="229">
        <v>2</v>
      </c>
      <c r="R5" s="150">
        <v>2</v>
      </c>
      <c r="S5" s="151"/>
    </row>
    <row r="6" spans="1:19" ht="15">
      <c r="A6" s="286" t="s">
        <v>3</v>
      </c>
      <c r="B6" s="250" t="s">
        <v>78</v>
      </c>
      <c r="C6" s="249" t="s">
        <v>35</v>
      </c>
      <c r="D6" s="270">
        <v>0</v>
      </c>
      <c r="E6" s="265">
        <v>2</v>
      </c>
      <c r="F6" s="270">
        <v>0</v>
      </c>
      <c r="G6" s="265">
        <v>2</v>
      </c>
      <c r="H6" s="266"/>
      <c r="I6" s="267"/>
      <c r="J6" s="268">
        <v>1</v>
      </c>
      <c r="K6" s="269">
        <v>2</v>
      </c>
      <c r="L6" s="268">
        <v>0</v>
      </c>
      <c r="M6" s="269">
        <v>2</v>
      </c>
      <c r="N6" s="262">
        <v>0</v>
      </c>
      <c r="O6" s="263">
        <v>4</v>
      </c>
      <c r="P6" s="228">
        <v>1</v>
      </c>
      <c r="Q6" s="229">
        <v>8</v>
      </c>
      <c r="R6" s="150">
        <v>5</v>
      </c>
      <c r="S6" s="151"/>
    </row>
    <row r="7" spans="1:19" ht="15">
      <c r="A7" s="286" t="s">
        <v>4</v>
      </c>
      <c r="B7" s="250" t="s">
        <v>79</v>
      </c>
      <c r="C7" s="249" t="s">
        <v>35</v>
      </c>
      <c r="D7" s="270">
        <v>0</v>
      </c>
      <c r="E7" s="265">
        <v>2</v>
      </c>
      <c r="F7" s="270">
        <v>0</v>
      </c>
      <c r="G7" s="265">
        <v>2</v>
      </c>
      <c r="H7" s="270">
        <v>2</v>
      </c>
      <c r="I7" s="265">
        <v>1</v>
      </c>
      <c r="J7" s="266"/>
      <c r="K7" s="267"/>
      <c r="L7" s="268">
        <v>0</v>
      </c>
      <c r="M7" s="269">
        <v>2</v>
      </c>
      <c r="N7" s="262">
        <v>1</v>
      </c>
      <c r="O7" s="263">
        <v>3</v>
      </c>
      <c r="P7" s="228">
        <v>2</v>
      </c>
      <c r="Q7" s="229">
        <v>7</v>
      </c>
      <c r="R7" s="150">
        <v>4</v>
      </c>
      <c r="S7" s="151"/>
    </row>
    <row r="8" spans="1:19" ht="15.75" thickBot="1">
      <c r="A8" s="287" t="s">
        <v>59</v>
      </c>
      <c r="B8" s="288" t="s">
        <v>80</v>
      </c>
      <c r="C8" s="289" t="s">
        <v>32</v>
      </c>
      <c r="D8" s="290">
        <v>0</v>
      </c>
      <c r="E8" s="291">
        <v>2</v>
      </c>
      <c r="F8" s="290">
        <v>0</v>
      </c>
      <c r="G8" s="291">
        <v>2</v>
      </c>
      <c r="H8" s="290">
        <v>2</v>
      </c>
      <c r="I8" s="291">
        <v>0</v>
      </c>
      <c r="J8" s="290">
        <v>2</v>
      </c>
      <c r="K8" s="291">
        <v>0</v>
      </c>
      <c r="L8" s="292"/>
      <c r="M8" s="293"/>
      <c r="N8" s="294">
        <v>2</v>
      </c>
      <c r="O8" s="291">
        <v>2</v>
      </c>
      <c r="P8" s="295">
        <v>4</v>
      </c>
      <c r="Q8" s="296">
        <v>4</v>
      </c>
      <c r="R8" s="168">
        <v>3</v>
      </c>
      <c r="S8" s="169"/>
    </row>
    <row r="9" spans="1:19" ht="15.75" thickTop="1">
      <c r="A9" s="219"/>
      <c r="B9" s="273" t="s">
        <v>24</v>
      </c>
      <c r="C9" s="218"/>
      <c r="D9" s="279"/>
      <c r="E9" s="279"/>
      <c r="F9" s="280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1"/>
      <c r="S9" s="281"/>
    </row>
    <row r="10" spans="1:19" ht="15.75" thickBot="1">
      <c r="A10" s="243"/>
      <c r="B10" s="252" t="s">
        <v>26</v>
      </c>
      <c r="C10" s="220"/>
      <c r="D10" s="220"/>
      <c r="E10" s="221"/>
      <c r="F10" s="177" t="s">
        <v>8</v>
      </c>
      <c r="G10" s="178"/>
      <c r="H10" s="179" t="s">
        <v>9</v>
      </c>
      <c r="I10" s="178"/>
      <c r="J10" s="179" t="s">
        <v>10</v>
      </c>
      <c r="K10" s="178"/>
      <c r="L10" s="179" t="s">
        <v>11</v>
      </c>
      <c r="M10" s="178"/>
      <c r="N10" s="179" t="s">
        <v>12</v>
      </c>
      <c r="O10" s="178"/>
      <c r="P10" s="177" t="s">
        <v>13</v>
      </c>
      <c r="Q10" s="180"/>
      <c r="R10" s="232"/>
      <c r="S10" s="240"/>
    </row>
    <row r="11" spans="1:19" ht="15.75">
      <c r="A11" s="241" t="s">
        <v>65</v>
      </c>
      <c r="B11" s="248" t="s">
        <v>76</v>
      </c>
      <c r="C11" s="245" t="s">
        <v>80</v>
      </c>
      <c r="D11" s="224"/>
      <c r="E11" s="225"/>
      <c r="F11" s="186">
        <v>4</v>
      </c>
      <c r="G11" s="187"/>
      <c r="H11" s="186">
        <v>4</v>
      </c>
      <c r="I11" s="187"/>
      <c r="J11" s="188"/>
      <c r="K11" s="187"/>
      <c r="L11" s="186"/>
      <c r="M11" s="187"/>
      <c r="N11" s="186"/>
      <c r="O11" s="187"/>
      <c r="P11" s="222">
        <v>2</v>
      </c>
      <c r="Q11" s="230">
        <v>0</v>
      </c>
      <c r="R11" s="233"/>
      <c r="S11" s="231"/>
    </row>
    <row r="12" spans="1:19" ht="15.75">
      <c r="A12" s="241" t="s">
        <v>15</v>
      </c>
      <c r="B12" s="244" t="s">
        <v>77</v>
      </c>
      <c r="C12" s="245" t="s">
        <v>79</v>
      </c>
      <c r="D12" s="226"/>
      <c r="E12" s="225"/>
      <c r="F12" s="193">
        <v>6</v>
      </c>
      <c r="G12" s="194"/>
      <c r="H12" s="193">
        <v>4</v>
      </c>
      <c r="I12" s="194"/>
      <c r="J12" s="193"/>
      <c r="K12" s="194"/>
      <c r="L12" s="193"/>
      <c r="M12" s="194"/>
      <c r="N12" s="193"/>
      <c r="O12" s="194"/>
      <c r="P12" s="222">
        <v>2</v>
      </c>
      <c r="Q12" s="230">
        <v>0</v>
      </c>
      <c r="R12" s="233"/>
      <c r="S12" s="231"/>
    </row>
    <row r="13" spans="1:19" ht="16.5" thickBot="1">
      <c r="A13" s="241" t="s">
        <v>66</v>
      </c>
      <c r="B13" s="256" t="s">
        <v>78</v>
      </c>
      <c r="C13" s="255" t="s">
        <v>80</v>
      </c>
      <c r="D13" s="236"/>
      <c r="E13" s="237"/>
      <c r="F13" s="199">
        <v>-8</v>
      </c>
      <c r="G13" s="200"/>
      <c r="H13" s="199">
        <v>-7</v>
      </c>
      <c r="I13" s="200"/>
      <c r="J13" s="199"/>
      <c r="K13" s="200"/>
      <c r="L13" s="199"/>
      <c r="M13" s="200"/>
      <c r="N13" s="199"/>
      <c r="O13" s="200"/>
      <c r="P13" s="222">
        <v>0</v>
      </c>
      <c r="Q13" s="230">
        <v>2</v>
      </c>
      <c r="R13" s="233"/>
      <c r="S13" s="231"/>
    </row>
    <row r="14" spans="1:19" ht="15.75">
      <c r="A14" s="241" t="s">
        <v>67</v>
      </c>
      <c r="B14" s="244" t="s">
        <v>76</v>
      </c>
      <c r="C14" s="245" t="s">
        <v>79</v>
      </c>
      <c r="D14" s="224"/>
      <c r="E14" s="225"/>
      <c r="F14" s="201">
        <v>3</v>
      </c>
      <c r="G14" s="202"/>
      <c r="H14" s="201">
        <v>3</v>
      </c>
      <c r="I14" s="202"/>
      <c r="J14" s="201"/>
      <c r="K14" s="202"/>
      <c r="L14" s="201"/>
      <c r="M14" s="202"/>
      <c r="N14" s="201"/>
      <c r="O14" s="202"/>
      <c r="P14" s="222">
        <v>2</v>
      </c>
      <c r="Q14" s="230">
        <v>0</v>
      </c>
      <c r="R14" s="233"/>
      <c r="S14" s="231"/>
    </row>
    <row r="15" spans="1:19" ht="15.75">
      <c r="A15" s="241" t="s">
        <v>68</v>
      </c>
      <c r="B15" s="244" t="s">
        <v>77</v>
      </c>
      <c r="C15" s="245" t="s">
        <v>80</v>
      </c>
      <c r="D15" s="226"/>
      <c r="E15" s="225"/>
      <c r="F15" s="203">
        <v>6</v>
      </c>
      <c r="G15" s="204"/>
      <c r="H15" s="203">
        <v>2</v>
      </c>
      <c r="I15" s="204"/>
      <c r="J15" s="203"/>
      <c r="K15" s="204"/>
      <c r="L15" s="205"/>
      <c r="M15" s="194"/>
      <c r="N15" s="205"/>
      <c r="O15" s="194"/>
      <c r="P15" s="222">
        <v>2</v>
      </c>
      <c r="Q15" s="230">
        <v>0</v>
      </c>
      <c r="R15" s="233"/>
      <c r="S15" s="231"/>
    </row>
    <row r="16" spans="1:19" ht="16.5" thickBot="1">
      <c r="A16" s="241" t="s">
        <v>16</v>
      </c>
      <c r="B16" s="256" t="s">
        <v>76</v>
      </c>
      <c r="C16" s="255" t="s">
        <v>78</v>
      </c>
      <c r="D16" s="236"/>
      <c r="E16" s="237"/>
      <c r="F16" s="199">
        <v>4</v>
      </c>
      <c r="G16" s="200"/>
      <c r="H16" s="199">
        <v>4</v>
      </c>
      <c r="I16" s="200"/>
      <c r="J16" s="199"/>
      <c r="K16" s="200"/>
      <c r="L16" s="199"/>
      <c r="M16" s="200"/>
      <c r="N16" s="199"/>
      <c r="O16" s="200"/>
      <c r="P16" s="222">
        <v>2</v>
      </c>
      <c r="Q16" s="230">
        <v>0</v>
      </c>
      <c r="R16" s="233"/>
      <c r="S16" s="231"/>
    </row>
    <row r="17" spans="1:19" ht="15.75">
      <c r="A17" s="241" t="s">
        <v>69</v>
      </c>
      <c r="B17" s="244" t="s">
        <v>79</v>
      </c>
      <c r="C17" s="245" t="s">
        <v>80</v>
      </c>
      <c r="D17" s="224"/>
      <c r="E17" s="225"/>
      <c r="F17" s="201">
        <v>-2</v>
      </c>
      <c r="G17" s="202"/>
      <c r="H17" s="201">
        <v>-11</v>
      </c>
      <c r="I17" s="202"/>
      <c r="J17" s="201"/>
      <c r="K17" s="202"/>
      <c r="L17" s="201"/>
      <c r="M17" s="202"/>
      <c r="N17" s="201"/>
      <c r="O17" s="202"/>
      <c r="P17" s="222">
        <v>0</v>
      </c>
      <c r="Q17" s="230">
        <v>2</v>
      </c>
      <c r="R17" s="233"/>
      <c r="S17" s="231"/>
    </row>
    <row r="18" spans="1:19" ht="15.75">
      <c r="A18" s="241" t="s">
        <v>17</v>
      </c>
      <c r="B18" s="244" t="s">
        <v>77</v>
      </c>
      <c r="C18" s="245" t="s">
        <v>78</v>
      </c>
      <c r="D18" s="226"/>
      <c r="E18" s="225"/>
      <c r="F18" s="203">
        <v>8</v>
      </c>
      <c r="G18" s="204"/>
      <c r="H18" s="203">
        <v>7</v>
      </c>
      <c r="I18" s="204"/>
      <c r="J18" s="203"/>
      <c r="K18" s="204"/>
      <c r="L18" s="205"/>
      <c r="M18" s="194"/>
      <c r="N18" s="205"/>
      <c r="O18" s="194"/>
      <c r="P18" s="222">
        <v>2</v>
      </c>
      <c r="Q18" s="230">
        <v>0</v>
      </c>
      <c r="R18" s="233"/>
      <c r="S18" s="231"/>
    </row>
    <row r="19" spans="1:19" ht="16.5" thickBot="1">
      <c r="A19" s="241" t="s">
        <v>70</v>
      </c>
      <c r="B19" s="256" t="s">
        <v>78</v>
      </c>
      <c r="C19" s="255" t="s">
        <v>79</v>
      </c>
      <c r="D19" s="236"/>
      <c r="E19" s="237"/>
      <c r="F19" s="199">
        <v>7</v>
      </c>
      <c r="G19" s="200"/>
      <c r="H19" s="199">
        <v>-3</v>
      </c>
      <c r="I19" s="200"/>
      <c r="J19" s="199">
        <v>-7</v>
      </c>
      <c r="K19" s="200"/>
      <c r="L19" s="199"/>
      <c r="M19" s="200"/>
      <c r="N19" s="199"/>
      <c r="O19" s="200"/>
      <c r="P19" s="222">
        <v>1</v>
      </c>
      <c r="Q19" s="230">
        <v>2</v>
      </c>
      <c r="R19" s="233"/>
      <c r="S19" s="231"/>
    </row>
    <row r="20" spans="1:19" ht="16.5" thickBot="1">
      <c r="A20" s="242" t="s">
        <v>18</v>
      </c>
      <c r="B20" s="253" t="s">
        <v>76</v>
      </c>
      <c r="C20" s="254" t="s">
        <v>77</v>
      </c>
      <c r="D20" s="238"/>
      <c r="E20" s="227"/>
      <c r="F20" s="209">
        <v>4</v>
      </c>
      <c r="G20" s="210"/>
      <c r="H20" s="209">
        <v>7</v>
      </c>
      <c r="I20" s="210"/>
      <c r="J20" s="209"/>
      <c r="K20" s="210"/>
      <c r="L20" s="209"/>
      <c r="M20" s="210"/>
      <c r="N20" s="209"/>
      <c r="O20" s="210"/>
      <c r="P20" s="223">
        <v>2</v>
      </c>
      <c r="Q20" s="239">
        <v>0</v>
      </c>
      <c r="R20" s="234"/>
      <c r="S20" s="235"/>
    </row>
  </sheetData>
  <sheetProtection/>
  <mergeCells count="76">
    <mergeCell ref="R8:S8"/>
    <mergeCell ref="P10:Q10"/>
    <mergeCell ref="F16:G16"/>
    <mergeCell ref="H16:I16"/>
    <mergeCell ref="J16:K16"/>
    <mergeCell ref="L16:M16"/>
    <mergeCell ref="N16:O16"/>
    <mergeCell ref="F14:G14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7:O17"/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2:O12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0:O10"/>
    <mergeCell ref="R4:S4"/>
    <mergeCell ref="R5:S5"/>
    <mergeCell ref="R6:S6"/>
    <mergeCell ref="R7:S7"/>
    <mergeCell ref="D3:E3"/>
    <mergeCell ref="F3:G3"/>
    <mergeCell ref="H3:I3"/>
    <mergeCell ref="J3:K3"/>
    <mergeCell ref="L3:M3"/>
    <mergeCell ref="R3:S3"/>
    <mergeCell ref="P3:Q3"/>
    <mergeCell ref="J1:M1"/>
    <mergeCell ref="N1:P1"/>
    <mergeCell ref="Q1:S1"/>
    <mergeCell ref="D2:F2"/>
    <mergeCell ref="G2:I2"/>
    <mergeCell ref="J2:M2"/>
    <mergeCell ref="Q2:S2"/>
    <mergeCell ref="N2:P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43">
      <selection activeCell="C1" sqref="C1"/>
    </sheetView>
  </sheetViews>
  <sheetFormatPr defaultColWidth="8.88671875" defaultRowHeight="15"/>
  <cols>
    <col min="2" max="2" width="20.10546875" style="0" customWidth="1"/>
    <col min="3" max="3" width="8.6640625" style="0" customWidth="1"/>
    <col min="4" max="19" width="3.6640625" style="0" customWidth="1"/>
  </cols>
  <sheetData>
    <row r="1" spans="1:19" ht="16.5" thickTop="1">
      <c r="A1" s="355"/>
      <c r="B1" s="356" t="s">
        <v>29</v>
      </c>
      <c r="C1" s="357"/>
      <c r="D1" s="357"/>
      <c r="E1" s="357"/>
      <c r="F1" s="365"/>
      <c r="G1" s="357"/>
      <c r="H1" s="368" t="s">
        <v>0</v>
      </c>
      <c r="I1" s="369"/>
      <c r="J1" s="115" t="s">
        <v>81</v>
      </c>
      <c r="K1" s="116"/>
      <c r="L1" s="116"/>
      <c r="M1" s="117"/>
      <c r="N1" s="118" t="s">
        <v>25</v>
      </c>
      <c r="O1" s="119"/>
      <c r="P1" s="119"/>
      <c r="Q1" s="124">
        <v>1</v>
      </c>
      <c r="R1" s="99"/>
      <c r="S1" s="100"/>
    </row>
    <row r="2" spans="1:19" ht="16.5" thickBot="1">
      <c r="A2" s="358"/>
      <c r="B2" s="350" t="s">
        <v>30</v>
      </c>
      <c r="C2" s="346" t="s">
        <v>21</v>
      </c>
      <c r="D2" s="101"/>
      <c r="E2" s="102"/>
      <c r="F2" s="103"/>
      <c r="G2" s="104" t="s">
        <v>22</v>
      </c>
      <c r="H2" s="125"/>
      <c r="I2" s="125"/>
      <c r="J2" s="106">
        <v>42785</v>
      </c>
      <c r="K2" s="106"/>
      <c r="L2" s="106"/>
      <c r="M2" s="107"/>
      <c r="N2" s="344" t="s">
        <v>23</v>
      </c>
      <c r="O2" s="345"/>
      <c r="P2" s="345"/>
      <c r="Q2" s="126">
        <v>0.46875</v>
      </c>
      <c r="R2" s="126"/>
      <c r="S2" s="127"/>
    </row>
    <row r="3" spans="1:19" ht="15.75" thickTop="1">
      <c r="A3" s="359"/>
      <c r="B3" s="340" t="s">
        <v>20</v>
      </c>
      <c r="C3" s="339" t="s">
        <v>19</v>
      </c>
      <c r="D3" s="111" t="s">
        <v>1</v>
      </c>
      <c r="E3" s="112"/>
      <c r="F3" s="111" t="s">
        <v>2</v>
      </c>
      <c r="G3" s="112"/>
      <c r="H3" s="111" t="s">
        <v>3</v>
      </c>
      <c r="I3" s="112"/>
      <c r="J3" s="111" t="s">
        <v>4</v>
      </c>
      <c r="K3" s="112"/>
      <c r="L3" s="111"/>
      <c r="M3" s="112"/>
      <c r="N3" s="300" t="s">
        <v>5</v>
      </c>
      <c r="O3" s="301" t="s">
        <v>6</v>
      </c>
      <c r="P3" s="320" t="s">
        <v>14</v>
      </c>
      <c r="Q3" s="321"/>
      <c r="R3" s="113" t="s">
        <v>7</v>
      </c>
      <c r="S3" s="114"/>
    </row>
    <row r="4" spans="1:19" ht="15">
      <c r="A4" s="360" t="s">
        <v>1</v>
      </c>
      <c r="B4" s="341" t="s">
        <v>63</v>
      </c>
      <c r="C4" s="335" t="s">
        <v>31</v>
      </c>
      <c r="D4" s="302"/>
      <c r="E4" s="303"/>
      <c r="F4" s="304">
        <v>2</v>
      </c>
      <c r="G4" s="305">
        <v>0</v>
      </c>
      <c r="H4" s="304">
        <v>2</v>
      </c>
      <c r="I4" s="305">
        <v>0</v>
      </c>
      <c r="J4" s="304">
        <v>2</v>
      </c>
      <c r="K4" s="305">
        <v>0</v>
      </c>
      <c r="L4" s="304"/>
      <c r="M4" s="305"/>
      <c r="N4" s="351">
        <v>3</v>
      </c>
      <c r="O4" s="352">
        <v>0</v>
      </c>
      <c r="P4" s="298">
        <v>6</v>
      </c>
      <c r="Q4" s="299">
        <v>0</v>
      </c>
      <c r="R4" s="89">
        <v>1</v>
      </c>
      <c r="S4" s="90"/>
    </row>
    <row r="5" spans="1:19" ht="15">
      <c r="A5" s="361" t="s">
        <v>2</v>
      </c>
      <c r="B5" s="341" t="s">
        <v>82</v>
      </c>
      <c r="C5" s="336" t="s">
        <v>31</v>
      </c>
      <c r="D5" s="307">
        <v>0</v>
      </c>
      <c r="E5" s="308">
        <v>2</v>
      </c>
      <c r="F5" s="309"/>
      <c r="G5" s="310"/>
      <c r="H5" s="307">
        <v>0</v>
      </c>
      <c r="I5" s="308">
        <v>2</v>
      </c>
      <c r="J5" s="307">
        <v>0</v>
      </c>
      <c r="K5" s="308">
        <v>2</v>
      </c>
      <c r="L5" s="307"/>
      <c r="M5" s="308"/>
      <c r="N5" s="351">
        <v>0</v>
      </c>
      <c r="O5" s="352">
        <v>3</v>
      </c>
      <c r="P5" s="298">
        <v>0</v>
      </c>
      <c r="Q5" s="299">
        <v>6</v>
      </c>
      <c r="R5" s="89">
        <v>4</v>
      </c>
      <c r="S5" s="90"/>
    </row>
    <row r="6" spans="1:19" ht="15">
      <c r="A6" s="361" t="s">
        <v>3</v>
      </c>
      <c r="B6" s="341" t="s">
        <v>83</v>
      </c>
      <c r="C6" s="336" t="s">
        <v>43</v>
      </c>
      <c r="D6" s="307">
        <v>0</v>
      </c>
      <c r="E6" s="308">
        <v>2</v>
      </c>
      <c r="F6" s="307">
        <v>2</v>
      </c>
      <c r="G6" s="308">
        <v>0</v>
      </c>
      <c r="H6" s="309"/>
      <c r="I6" s="310"/>
      <c r="J6" s="307">
        <v>2</v>
      </c>
      <c r="K6" s="308">
        <v>0</v>
      </c>
      <c r="L6" s="307"/>
      <c r="M6" s="308"/>
      <c r="N6" s="351">
        <v>2</v>
      </c>
      <c r="O6" s="352">
        <v>1</v>
      </c>
      <c r="P6" s="298">
        <v>4</v>
      </c>
      <c r="Q6" s="299">
        <v>2</v>
      </c>
      <c r="R6" s="89">
        <v>2</v>
      </c>
      <c r="S6" s="90"/>
    </row>
    <row r="7" spans="1:19" ht="15.75" thickBot="1">
      <c r="A7" s="362" t="s">
        <v>4</v>
      </c>
      <c r="B7" s="363" t="s">
        <v>84</v>
      </c>
      <c r="C7" s="364" t="s">
        <v>34</v>
      </c>
      <c r="D7" s="366">
        <v>0</v>
      </c>
      <c r="E7" s="367">
        <v>2</v>
      </c>
      <c r="F7" s="366">
        <v>2</v>
      </c>
      <c r="G7" s="367">
        <v>0</v>
      </c>
      <c r="H7" s="366">
        <v>0</v>
      </c>
      <c r="I7" s="367">
        <v>2</v>
      </c>
      <c r="J7" s="373"/>
      <c r="K7" s="374"/>
      <c r="L7" s="366"/>
      <c r="M7" s="367"/>
      <c r="N7" s="375">
        <v>1</v>
      </c>
      <c r="O7" s="376">
        <v>2</v>
      </c>
      <c r="P7" s="370">
        <v>2</v>
      </c>
      <c r="Q7" s="371">
        <v>4</v>
      </c>
      <c r="R7" s="91">
        <v>3</v>
      </c>
      <c r="S7" s="92"/>
    </row>
    <row r="8" spans="1:19" ht="15.75" thickTop="1">
      <c r="A8" s="322"/>
      <c r="B8" s="353" t="s">
        <v>24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72"/>
      <c r="S8" s="354"/>
    </row>
    <row r="9" spans="1:19" ht="15.75" thickBot="1">
      <c r="A9" s="306"/>
      <c r="B9" s="347" t="s">
        <v>26</v>
      </c>
      <c r="C9" s="311"/>
      <c r="D9" s="311"/>
      <c r="E9" s="312"/>
      <c r="F9" s="120" t="s">
        <v>8</v>
      </c>
      <c r="G9" s="121"/>
      <c r="H9" s="122" t="s">
        <v>9</v>
      </c>
      <c r="I9" s="121"/>
      <c r="J9" s="122" t="s">
        <v>10</v>
      </c>
      <c r="K9" s="121"/>
      <c r="L9" s="122" t="s">
        <v>11</v>
      </c>
      <c r="M9" s="121"/>
      <c r="N9" s="122" t="s">
        <v>12</v>
      </c>
      <c r="O9" s="121"/>
      <c r="P9" s="93" t="s">
        <v>13</v>
      </c>
      <c r="Q9" s="128"/>
      <c r="R9" s="297"/>
      <c r="S9" s="331"/>
    </row>
    <row r="10" spans="1:19" ht="15.75">
      <c r="A10" s="313" t="s">
        <v>16</v>
      </c>
      <c r="B10" s="334" t="s">
        <v>63</v>
      </c>
      <c r="C10" s="337" t="s">
        <v>83</v>
      </c>
      <c r="D10" s="314"/>
      <c r="E10" s="315"/>
      <c r="F10" s="95">
        <v>5</v>
      </c>
      <c r="G10" s="96"/>
      <c r="H10" s="82">
        <v>10</v>
      </c>
      <c r="I10" s="83"/>
      <c r="J10" s="82"/>
      <c r="K10" s="83"/>
      <c r="L10" s="82"/>
      <c r="M10" s="83"/>
      <c r="N10" s="97"/>
      <c r="O10" s="83"/>
      <c r="P10" s="323">
        <v>2</v>
      </c>
      <c r="Q10" s="324">
        <v>0</v>
      </c>
      <c r="R10" s="325"/>
      <c r="S10" s="332"/>
    </row>
    <row r="11" spans="1:19" ht="15.75">
      <c r="A11" s="313" t="s">
        <v>15</v>
      </c>
      <c r="B11" s="334" t="s">
        <v>82</v>
      </c>
      <c r="C11" s="338" t="s">
        <v>84</v>
      </c>
      <c r="D11" s="316"/>
      <c r="E11" s="315"/>
      <c r="F11" s="84">
        <v>-7</v>
      </c>
      <c r="G11" s="85"/>
      <c r="H11" s="84">
        <v>-4</v>
      </c>
      <c r="I11" s="85"/>
      <c r="J11" s="84"/>
      <c r="K11" s="85"/>
      <c r="L11" s="84"/>
      <c r="M11" s="85"/>
      <c r="N11" s="84"/>
      <c r="O11" s="85"/>
      <c r="P11" s="323">
        <v>0</v>
      </c>
      <c r="Q11" s="324">
        <v>2</v>
      </c>
      <c r="R11" s="326"/>
      <c r="S11" s="333"/>
    </row>
    <row r="12" spans="1:19" ht="16.5" thickBot="1">
      <c r="A12" s="313" t="s">
        <v>27</v>
      </c>
      <c r="B12" s="343" t="s">
        <v>63</v>
      </c>
      <c r="C12" s="342" t="s">
        <v>84</v>
      </c>
      <c r="D12" s="311"/>
      <c r="E12" s="312"/>
      <c r="F12" s="87">
        <v>5</v>
      </c>
      <c r="G12" s="88"/>
      <c r="H12" s="87">
        <v>7</v>
      </c>
      <c r="I12" s="88"/>
      <c r="J12" s="87"/>
      <c r="K12" s="88"/>
      <c r="L12" s="87"/>
      <c r="M12" s="88"/>
      <c r="N12" s="87"/>
      <c r="O12" s="88"/>
      <c r="P12" s="323">
        <v>2</v>
      </c>
      <c r="Q12" s="324">
        <v>0</v>
      </c>
      <c r="R12" s="326"/>
      <c r="S12" s="333"/>
    </row>
    <row r="13" spans="1:19" ht="15.75">
      <c r="A13" s="313" t="s">
        <v>17</v>
      </c>
      <c r="B13" s="334" t="s">
        <v>82</v>
      </c>
      <c r="C13" s="338" t="s">
        <v>83</v>
      </c>
      <c r="D13" s="314"/>
      <c r="E13" s="315"/>
      <c r="F13" s="82">
        <v>-6</v>
      </c>
      <c r="G13" s="83"/>
      <c r="H13" s="82">
        <v>-9</v>
      </c>
      <c r="I13" s="83"/>
      <c r="J13" s="82"/>
      <c r="K13" s="83"/>
      <c r="L13" s="82"/>
      <c r="M13" s="83"/>
      <c r="N13" s="82"/>
      <c r="O13" s="83"/>
      <c r="P13" s="323">
        <v>0</v>
      </c>
      <c r="Q13" s="324">
        <v>2</v>
      </c>
      <c r="R13" s="326"/>
      <c r="S13" s="333"/>
    </row>
    <row r="14" spans="1:19" ht="15.75">
      <c r="A14" s="313" t="s">
        <v>18</v>
      </c>
      <c r="B14" s="334" t="s">
        <v>63</v>
      </c>
      <c r="C14" s="338" t="s">
        <v>82</v>
      </c>
      <c r="D14" s="316"/>
      <c r="E14" s="315"/>
      <c r="F14" s="84">
        <v>4</v>
      </c>
      <c r="G14" s="85"/>
      <c r="H14" s="84">
        <v>5</v>
      </c>
      <c r="I14" s="85"/>
      <c r="J14" s="86"/>
      <c r="K14" s="85"/>
      <c r="L14" s="84"/>
      <c r="M14" s="85"/>
      <c r="N14" s="84"/>
      <c r="O14" s="85"/>
      <c r="P14" s="323">
        <v>2</v>
      </c>
      <c r="Q14" s="324">
        <v>0</v>
      </c>
      <c r="R14" s="326"/>
      <c r="S14" s="333"/>
    </row>
    <row r="15" spans="1:19" ht="16.5" thickBot="1">
      <c r="A15" s="317" t="s">
        <v>28</v>
      </c>
      <c r="B15" s="348" t="s">
        <v>83</v>
      </c>
      <c r="C15" s="349" t="s">
        <v>84</v>
      </c>
      <c r="D15" s="318"/>
      <c r="E15" s="319"/>
      <c r="F15" s="80">
        <v>10</v>
      </c>
      <c r="G15" s="81"/>
      <c r="H15" s="80">
        <v>6</v>
      </c>
      <c r="I15" s="81"/>
      <c r="J15" s="80"/>
      <c r="K15" s="81"/>
      <c r="L15" s="80"/>
      <c r="M15" s="81"/>
      <c r="N15" s="80"/>
      <c r="O15" s="81"/>
      <c r="P15" s="327">
        <v>2</v>
      </c>
      <c r="Q15" s="328">
        <v>0</v>
      </c>
      <c r="R15" s="329"/>
      <c r="S15" s="330"/>
    </row>
    <row r="16" spans="1:19" ht="16.5" thickBot="1" thickTop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</row>
    <row r="17" spans="1:19" ht="16.5" thickTop="1">
      <c r="A17" s="355"/>
      <c r="B17" s="356" t="s">
        <v>29</v>
      </c>
      <c r="C17" s="357"/>
      <c r="D17" s="357"/>
      <c r="E17" s="357"/>
      <c r="F17" s="365"/>
      <c r="G17" s="357"/>
      <c r="H17" s="368" t="s">
        <v>0</v>
      </c>
      <c r="I17" s="369"/>
      <c r="J17" s="115" t="s">
        <v>81</v>
      </c>
      <c r="K17" s="116"/>
      <c r="L17" s="116"/>
      <c r="M17" s="117"/>
      <c r="N17" s="118" t="s">
        <v>25</v>
      </c>
      <c r="O17" s="119"/>
      <c r="P17" s="119"/>
      <c r="Q17" s="124">
        <v>2</v>
      </c>
      <c r="R17" s="99"/>
      <c r="S17" s="100"/>
    </row>
    <row r="18" spans="1:19" ht="16.5" thickBot="1">
      <c r="A18" s="358"/>
      <c r="B18" s="350" t="s">
        <v>30</v>
      </c>
      <c r="C18" s="346" t="s">
        <v>21</v>
      </c>
      <c r="D18" s="101"/>
      <c r="E18" s="102"/>
      <c r="F18" s="103"/>
      <c r="G18" s="104" t="s">
        <v>22</v>
      </c>
      <c r="H18" s="125"/>
      <c r="I18" s="125"/>
      <c r="J18" s="106">
        <v>42785</v>
      </c>
      <c r="K18" s="106"/>
      <c r="L18" s="106"/>
      <c r="M18" s="107"/>
      <c r="N18" s="344" t="s">
        <v>23</v>
      </c>
      <c r="O18" s="345"/>
      <c r="P18" s="345"/>
      <c r="Q18" s="126">
        <v>0.46875</v>
      </c>
      <c r="R18" s="126"/>
      <c r="S18" s="127"/>
    </row>
    <row r="19" spans="1:19" ht="15.75" thickTop="1">
      <c r="A19" s="359"/>
      <c r="B19" s="340" t="s">
        <v>20</v>
      </c>
      <c r="C19" s="339" t="s">
        <v>19</v>
      </c>
      <c r="D19" s="111" t="s">
        <v>1</v>
      </c>
      <c r="E19" s="112"/>
      <c r="F19" s="111" t="s">
        <v>2</v>
      </c>
      <c r="G19" s="112"/>
      <c r="H19" s="111" t="s">
        <v>3</v>
      </c>
      <c r="I19" s="112"/>
      <c r="J19" s="111" t="s">
        <v>4</v>
      </c>
      <c r="K19" s="112"/>
      <c r="L19" s="111"/>
      <c r="M19" s="112"/>
      <c r="N19" s="300" t="s">
        <v>5</v>
      </c>
      <c r="O19" s="301" t="s">
        <v>6</v>
      </c>
      <c r="P19" s="320" t="s">
        <v>14</v>
      </c>
      <c r="Q19" s="321"/>
      <c r="R19" s="113" t="s">
        <v>7</v>
      </c>
      <c r="S19" s="114"/>
    </row>
    <row r="20" spans="1:19" ht="15">
      <c r="A20" s="360" t="s">
        <v>1</v>
      </c>
      <c r="B20" s="341" t="s">
        <v>85</v>
      </c>
      <c r="C20" s="335" t="s">
        <v>31</v>
      </c>
      <c r="D20" s="302"/>
      <c r="E20" s="303"/>
      <c r="F20" s="304">
        <v>2</v>
      </c>
      <c r="G20" s="305">
        <v>0</v>
      </c>
      <c r="H20" s="304">
        <v>2</v>
      </c>
      <c r="I20" s="305">
        <v>0</v>
      </c>
      <c r="J20" s="304">
        <v>2</v>
      </c>
      <c r="K20" s="305">
        <v>0</v>
      </c>
      <c r="L20" s="304"/>
      <c r="M20" s="305"/>
      <c r="N20" s="351">
        <v>3</v>
      </c>
      <c r="O20" s="352">
        <v>0</v>
      </c>
      <c r="P20" s="298">
        <v>6</v>
      </c>
      <c r="Q20" s="299">
        <v>0</v>
      </c>
      <c r="R20" s="89">
        <v>1</v>
      </c>
      <c r="S20" s="90"/>
    </row>
    <row r="21" spans="1:19" ht="15">
      <c r="A21" s="361" t="s">
        <v>2</v>
      </c>
      <c r="B21" s="341" t="s">
        <v>86</v>
      </c>
      <c r="C21" s="336" t="s">
        <v>43</v>
      </c>
      <c r="D21" s="307">
        <v>0</v>
      </c>
      <c r="E21" s="308">
        <v>2</v>
      </c>
      <c r="F21" s="309"/>
      <c r="G21" s="310"/>
      <c r="H21" s="307">
        <v>2</v>
      </c>
      <c r="I21" s="308">
        <v>0</v>
      </c>
      <c r="J21" s="307">
        <v>2</v>
      </c>
      <c r="K21" s="308">
        <v>0</v>
      </c>
      <c r="L21" s="307"/>
      <c r="M21" s="308"/>
      <c r="N21" s="351">
        <v>2</v>
      </c>
      <c r="O21" s="352">
        <v>1</v>
      </c>
      <c r="P21" s="298">
        <v>4</v>
      </c>
      <c r="Q21" s="299">
        <v>2</v>
      </c>
      <c r="R21" s="89">
        <v>2</v>
      </c>
      <c r="S21" s="90"/>
    </row>
    <row r="22" spans="1:19" ht="15">
      <c r="A22" s="361" t="s">
        <v>3</v>
      </c>
      <c r="B22" s="341" t="s">
        <v>77</v>
      </c>
      <c r="C22" s="336" t="s">
        <v>31</v>
      </c>
      <c r="D22" s="307">
        <v>0</v>
      </c>
      <c r="E22" s="308">
        <v>2</v>
      </c>
      <c r="F22" s="307">
        <v>0</v>
      </c>
      <c r="G22" s="308">
        <v>2</v>
      </c>
      <c r="H22" s="309"/>
      <c r="I22" s="310"/>
      <c r="J22" s="307">
        <v>2</v>
      </c>
      <c r="K22" s="308">
        <v>0</v>
      </c>
      <c r="L22" s="307"/>
      <c r="M22" s="308"/>
      <c r="N22" s="351">
        <v>1</v>
      </c>
      <c r="O22" s="352">
        <v>2</v>
      </c>
      <c r="P22" s="298">
        <v>2</v>
      </c>
      <c r="Q22" s="299">
        <v>4</v>
      </c>
      <c r="R22" s="89">
        <v>3</v>
      </c>
      <c r="S22" s="90"/>
    </row>
    <row r="23" spans="1:19" ht="15.75" thickBot="1">
      <c r="A23" s="362" t="s">
        <v>4</v>
      </c>
      <c r="B23" s="363" t="s">
        <v>80</v>
      </c>
      <c r="C23" s="364" t="s">
        <v>32</v>
      </c>
      <c r="D23" s="366">
        <v>0</v>
      </c>
      <c r="E23" s="367">
        <v>2</v>
      </c>
      <c r="F23" s="366">
        <v>0</v>
      </c>
      <c r="G23" s="367">
        <v>2</v>
      </c>
      <c r="H23" s="366">
        <v>0</v>
      </c>
      <c r="I23" s="367">
        <v>2</v>
      </c>
      <c r="J23" s="373"/>
      <c r="K23" s="374"/>
      <c r="L23" s="366"/>
      <c r="M23" s="367"/>
      <c r="N23" s="375">
        <v>0</v>
      </c>
      <c r="O23" s="376">
        <v>3</v>
      </c>
      <c r="P23" s="370">
        <v>0</v>
      </c>
      <c r="Q23" s="371">
        <v>6</v>
      </c>
      <c r="R23" s="91">
        <v>4</v>
      </c>
      <c r="S23" s="92"/>
    </row>
    <row r="24" spans="1:19" ht="15.75" thickTop="1">
      <c r="A24" s="322"/>
      <c r="B24" s="353" t="s">
        <v>24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72"/>
      <c r="S24" s="354"/>
    </row>
    <row r="25" spans="1:19" ht="15.75" thickBot="1">
      <c r="A25" s="306"/>
      <c r="B25" s="347" t="s">
        <v>26</v>
      </c>
      <c r="C25" s="311"/>
      <c r="D25" s="311"/>
      <c r="E25" s="312"/>
      <c r="F25" s="120" t="s">
        <v>8</v>
      </c>
      <c r="G25" s="121"/>
      <c r="H25" s="122" t="s">
        <v>9</v>
      </c>
      <c r="I25" s="121"/>
      <c r="J25" s="122" t="s">
        <v>10</v>
      </c>
      <c r="K25" s="121"/>
      <c r="L25" s="122" t="s">
        <v>11</v>
      </c>
      <c r="M25" s="121"/>
      <c r="N25" s="122" t="s">
        <v>12</v>
      </c>
      <c r="O25" s="121"/>
      <c r="P25" s="93" t="s">
        <v>13</v>
      </c>
      <c r="Q25" s="128"/>
      <c r="R25" s="297"/>
      <c r="S25" s="331"/>
    </row>
    <row r="26" spans="1:19" ht="15.75">
      <c r="A26" s="313" t="s">
        <v>16</v>
      </c>
      <c r="B26" s="334" t="s">
        <v>85</v>
      </c>
      <c r="C26" s="337" t="s">
        <v>77</v>
      </c>
      <c r="D26" s="314"/>
      <c r="E26" s="315"/>
      <c r="F26" s="95">
        <v>11</v>
      </c>
      <c r="G26" s="96"/>
      <c r="H26" s="82">
        <v>9</v>
      </c>
      <c r="I26" s="83"/>
      <c r="J26" s="82"/>
      <c r="K26" s="83"/>
      <c r="L26" s="82"/>
      <c r="M26" s="83"/>
      <c r="N26" s="97"/>
      <c r="O26" s="83"/>
      <c r="P26" s="323">
        <v>2</v>
      </c>
      <c r="Q26" s="324">
        <v>0</v>
      </c>
      <c r="R26" s="325"/>
      <c r="S26" s="332"/>
    </row>
    <row r="27" spans="1:19" ht="15.75">
      <c r="A27" s="313" t="s">
        <v>15</v>
      </c>
      <c r="B27" s="334" t="s">
        <v>86</v>
      </c>
      <c r="C27" s="338" t="s">
        <v>80</v>
      </c>
      <c r="D27" s="316"/>
      <c r="E27" s="315"/>
      <c r="F27" s="84">
        <v>6</v>
      </c>
      <c r="G27" s="85"/>
      <c r="H27" s="84">
        <v>5</v>
      </c>
      <c r="I27" s="85"/>
      <c r="J27" s="84"/>
      <c r="K27" s="85"/>
      <c r="L27" s="84"/>
      <c r="M27" s="85"/>
      <c r="N27" s="84"/>
      <c r="O27" s="85"/>
      <c r="P27" s="323">
        <v>2</v>
      </c>
      <c r="Q27" s="324">
        <v>0</v>
      </c>
      <c r="R27" s="326"/>
      <c r="S27" s="333"/>
    </row>
    <row r="28" spans="1:19" ht="16.5" thickBot="1">
      <c r="A28" s="313" t="s">
        <v>27</v>
      </c>
      <c r="B28" s="343" t="s">
        <v>85</v>
      </c>
      <c r="C28" s="342" t="s">
        <v>80</v>
      </c>
      <c r="D28" s="311"/>
      <c r="E28" s="312"/>
      <c r="F28" s="87">
        <v>2</v>
      </c>
      <c r="G28" s="88"/>
      <c r="H28" s="87">
        <v>3</v>
      </c>
      <c r="I28" s="88"/>
      <c r="J28" s="87"/>
      <c r="K28" s="88"/>
      <c r="L28" s="87"/>
      <c r="M28" s="88"/>
      <c r="N28" s="87"/>
      <c r="O28" s="88"/>
      <c r="P28" s="323">
        <v>2</v>
      </c>
      <c r="Q28" s="324">
        <v>0</v>
      </c>
      <c r="R28" s="326"/>
      <c r="S28" s="333"/>
    </row>
    <row r="29" spans="1:19" ht="15.75">
      <c r="A29" s="313" t="s">
        <v>17</v>
      </c>
      <c r="B29" s="334" t="s">
        <v>86</v>
      </c>
      <c r="C29" s="338" t="s">
        <v>77</v>
      </c>
      <c r="D29" s="314"/>
      <c r="E29" s="315"/>
      <c r="F29" s="82">
        <v>7</v>
      </c>
      <c r="G29" s="83"/>
      <c r="H29" s="82">
        <v>9</v>
      </c>
      <c r="I29" s="83"/>
      <c r="J29" s="82"/>
      <c r="K29" s="83"/>
      <c r="L29" s="82"/>
      <c r="M29" s="83"/>
      <c r="N29" s="82"/>
      <c r="O29" s="83"/>
      <c r="P29" s="323">
        <v>2</v>
      </c>
      <c r="Q29" s="324">
        <v>0</v>
      </c>
      <c r="R29" s="326"/>
      <c r="S29" s="333"/>
    </row>
    <row r="30" spans="1:19" ht="15.75">
      <c r="A30" s="313" t="s">
        <v>18</v>
      </c>
      <c r="B30" s="334" t="s">
        <v>85</v>
      </c>
      <c r="C30" s="338" t="s">
        <v>86</v>
      </c>
      <c r="D30" s="316"/>
      <c r="E30" s="315"/>
      <c r="F30" s="84">
        <v>11</v>
      </c>
      <c r="G30" s="85"/>
      <c r="H30" s="84">
        <v>3</v>
      </c>
      <c r="I30" s="85"/>
      <c r="J30" s="86"/>
      <c r="K30" s="85"/>
      <c r="L30" s="84"/>
      <c r="M30" s="85"/>
      <c r="N30" s="84"/>
      <c r="O30" s="85"/>
      <c r="P30" s="323">
        <v>2</v>
      </c>
      <c r="Q30" s="324">
        <v>0</v>
      </c>
      <c r="R30" s="326"/>
      <c r="S30" s="333"/>
    </row>
    <row r="31" spans="1:19" ht="16.5" thickBot="1">
      <c r="A31" s="317" t="s">
        <v>28</v>
      </c>
      <c r="B31" s="348" t="s">
        <v>77</v>
      </c>
      <c r="C31" s="349" t="s">
        <v>80</v>
      </c>
      <c r="D31" s="318"/>
      <c r="E31" s="319"/>
      <c r="F31" s="80">
        <v>1</v>
      </c>
      <c r="G31" s="81"/>
      <c r="H31" s="80">
        <v>5</v>
      </c>
      <c r="I31" s="81"/>
      <c r="J31" s="80"/>
      <c r="K31" s="81"/>
      <c r="L31" s="80"/>
      <c r="M31" s="81"/>
      <c r="N31" s="80"/>
      <c r="O31" s="81"/>
      <c r="P31" s="327">
        <v>2</v>
      </c>
      <c r="Q31" s="328">
        <v>0</v>
      </c>
      <c r="R31" s="329"/>
      <c r="S31" s="330"/>
    </row>
    <row r="32" spans="1:19" ht="16.5" thickBot="1" thickTop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</row>
    <row r="33" spans="1:19" ht="16.5" thickTop="1">
      <c r="A33" s="355"/>
      <c r="B33" s="356" t="s">
        <v>29</v>
      </c>
      <c r="C33" s="357"/>
      <c r="D33" s="357"/>
      <c r="E33" s="357"/>
      <c r="F33" s="365"/>
      <c r="G33" s="357"/>
      <c r="H33" s="368" t="s">
        <v>0</v>
      </c>
      <c r="I33" s="369"/>
      <c r="J33" s="115" t="s">
        <v>81</v>
      </c>
      <c r="K33" s="116"/>
      <c r="L33" s="116"/>
      <c r="M33" s="117"/>
      <c r="N33" s="118" t="s">
        <v>25</v>
      </c>
      <c r="O33" s="119"/>
      <c r="P33" s="119"/>
      <c r="Q33" s="124">
        <v>3</v>
      </c>
      <c r="R33" s="99"/>
      <c r="S33" s="100"/>
    </row>
    <row r="34" spans="1:19" ht="16.5" thickBot="1">
      <c r="A34" s="358"/>
      <c r="B34" s="350" t="s">
        <v>30</v>
      </c>
      <c r="C34" s="346" t="s">
        <v>21</v>
      </c>
      <c r="D34" s="101"/>
      <c r="E34" s="102"/>
      <c r="F34" s="103"/>
      <c r="G34" s="104" t="s">
        <v>22</v>
      </c>
      <c r="H34" s="125"/>
      <c r="I34" s="125"/>
      <c r="J34" s="106">
        <v>42785</v>
      </c>
      <c r="K34" s="106"/>
      <c r="L34" s="106"/>
      <c r="M34" s="107"/>
      <c r="N34" s="344" t="s">
        <v>23</v>
      </c>
      <c r="O34" s="345"/>
      <c r="P34" s="345"/>
      <c r="Q34" s="126">
        <v>0.46875</v>
      </c>
      <c r="R34" s="126"/>
      <c r="S34" s="127"/>
    </row>
    <row r="35" spans="1:19" ht="15.75" thickTop="1">
      <c r="A35" s="359"/>
      <c r="B35" s="340" t="s">
        <v>20</v>
      </c>
      <c r="C35" s="339" t="s">
        <v>19</v>
      </c>
      <c r="D35" s="111" t="s">
        <v>1</v>
      </c>
      <c r="E35" s="112"/>
      <c r="F35" s="111" t="s">
        <v>2</v>
      </c>
      <c r="G35" s="112"/>
      <c r="H35" s="111" t="s">
        <v>3</v>
      </c>
      <c r="I35" s="112"/>
      <c r="J35" s="111" t="s">
        <v>4</v>
      </c>
      <c r="K35" s="112"/>
      <c r="L35" s="111"/>
      <c r="M35" s="112"/>
      <c r="N35" s="300" t="s">
        <v>5</v>
      </c>
      <c r="O35" s="301" t="s">
        <v>6</v>
      </c>
      <c r="P35" s="320" t="s">
        <v>14</v>
      </c>
      <c r="Q35" s="321"/>
      <c r="R35" s="113" t="s">
        <v>7</v>
      </c>
      <c r="S35" s="114"/>
    </row>
    <row r="36" spans="1:19" ht="15">
      <c r="A36" s="360" t="s">
        <v>1</v>
      </c>
      <c r="B36" s="341" t="s">
        <v>73</v>
      </c>
      <c r="C36" s="335" t="s">
        <v>31</v>
      </c>
      <c r="D36" s="302"/>
      <c r="E36" s="303"/>
      <c r="F36" s="304">
        <v>1</v>
      </c>
      <c r="G36" s="305">
        <v>2</v>
      </c>
      <c r="H36" s="304">
        <v>2</v>
      </c>
      <c r="I36" s="305">
        <v>0</v>
      </c>
      <c r="J36" s="304">
        <v>2</v>
      </c>
      <c r="K36" s="305">
        <v>0</v>
      </c>
      <c r="L36" s="304"/>
      <c r="M36" s="305"/>
      <c r="N36" s="351">
        <v>2</v>
      </c>
      <c r="O36" s="352">
        <v>1</v>
      </c>
      <c r="P36" s="298">
        <v>5</v>
      </c>
      <c r="Q36" s="299">
        <v>2</v>
      </c>
      <c r="R36" s="89">
        <v>2</v>
      </c>
      <c r="S36" s="90"/>
    </row>
    <row r="37" spans="1:19" ht="15">
      <c r="A37" s="361" t="s">
        <v>2</v>
      </c>
      <c r="B37" s="341" t="s">
        <v>87</v>
      </c>
      <c r="C37" s="336" t="s">
        <v>32</v>
      </c>
      <c r="D37" s="307">
        <v>2</v>
      </c>
      <c r="E37" s="308">
        <v>1</v>
      </c>
      <c r="F37" s="309"/>
      <c r="G37" s="310"/>
      <c r="H37" s="307">
        <v>2</v>
      </c>
      <c r="I37" s="308">
        <v>0</v>
      </c>
      <c r="J37" s="307">
        <v>2</v>
      </c>
      <c r="K37" s="308">
        <v>1</v>
      </c>
      <c r="L37" s="307"/>
      <c r="M37" s="308"/>
      <c r="N37" s="351">
        <v>3</v>
      </c>
      <c r="O37" s="352">
        <v>0</v>
      </c>
      <c r="P37" s="298">
        <v>6</v>
      </c>
      <c r="Q37" s="299">
        <v>2</v>
      </c>
      <c r="R37" s="89">
        <v>1</v>
      </c>
      <c r="S37" s="90"/>
    </row>
    <row r="38" spans="1:19" ht="15">
      <c r="A38" s="361" t="s">
        <v>3</v>
      </c>
      <c r="B38" s="341" t="s">
        <v>88</v>
      </c>
      <c r="C38" s="336" t="s">
        <v>43</v>
      </c>
      <c r="D38" s="307">
        <v>0</v>
      </c>
      <c r="E38" s="308">
        <v>2</v>
      </c>
      <c r="F38" s="307">
        <v>0</v>
      </c>
      <c r="G38" s="308">
        <v>2</v>
      </c>
      <c r="H38" s="309"/>
      <c r="I38" s="310"/>
      <c r="J38" s="307">
        <v>1</v>
      </c>
      <c r="K38" s="308">
        <v>2</v>
      </c>
      <c r="L38" s="307"/>
      <c r="M38" s="308"/>
      <c r="N38" s="351">
        <v>0</v>
      </c>
      <c r="O38" s="352">
        <v>3</v>
      </c>
      <c r="P38" s="298">
        <v>1</v>
      </c>
      <c r="Q38" s="299">
        <v>6</v>
      </c>
      <c r="R38" s="89">
        <v>4</v>
      </c>
      <c r="S38" s="90"/>
    </row>
    <row r="39" spans="1:19" ht="15.75" thickBot="1">
      <c r="A39" s="362" t="s">
        <v>4</v>
      </c>
      <c r="B39" s="363" t="s">
        <v>89</v>
      </c>
      <c r="C39" s="364" t="s">
        <v>90</v>
      </c>
      <c r="D39" s="366">
        <v>0</v>
      </c>
      <c r="E39" s="367">
        <v>2</v>
      </c>
      <c r="F39" s="366">
        <v>1</v>
      </c>
      <c r="G39" s="367">
        <v>2</v>
      </c>
      <c r="H39" s="366">
        <v>2</v>
      </c>
      <c r="I39" s="367">
        <v>1</v>
      </c>
      <c r="J39" s="373"/>
      <c r="K39" s="374"/>
      <c r="L39" s="366"/>
      <c r="M39" s="367"/>
      <c r="N39" s="375">
        <v>1</v>
      </c>
      <c r="O39" s="376">
        <v>2</v>
      </c>
      <c r="P39" s="370">
        <v>3</v>
      </c>
      <c r="Q39" s="371">
        <v>5</v>
      </c>
      <c r="R39" s="91">
        <v>3</v>
      </c>
      <c r="S39" s="92"/>
    </row>
    <row r="40" spans="1:19" ht="15.75" thickTop="1">
      <c r="A40" s="322"/>
      <c r="B40" s="353" t="s">
        <v>24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72"/>
      <c r="S40" s="354"/>
    </row>
    <row r="41" spans="1:19" ht="15.75" thickBot="1">
      <c r="A41" s="306"/>
      <c r="B41" s="347" t="s">
        <v>26</v>
      </c>
      <c r="C41" s="311"/>
      <c r="D41" s="311"/>
      <c r="E41" s="312"/>
      <c r="F41" s="120" t="s">
        <v>8</v>
      </c>
      <c r="G41" s="121"/>
      <c r="H41" s="122" t="s">
        <v>9</v>
      </c>
      <c r="I41" s="121"/>
      <c r="J41" s="122" t="s">
        <v>10</v>
      </c>
      <c r="K41" s="121"/>
      <c r="L41" s="122" t="s">
        <v>11</v>
      </c>
      <c r="M41" s="121"/>
      <c r="N41" s="122" t="s">
        <v>12</v>
      </c>
      <c r="O41" s="121"/>
      <c r="P41" s="93" t="s">
        <v>13</v>
      </c>
      <c r="Q41" s="128"/>
      <c r="R41" s="297"/>
      <c r="S41" s="331"/>
    </row>
    <row r="42" spans="1:19" ht="15.75">
      <c r="A42" s="313" t="s">
        <v>16</v>
      </c>
      <c r="B42" s="334" t="s">
        <v>73</v>
      </c>
      <c r="C42" s="337" t="s">
        <v>88</v>
      </c>
      <c r="D42" s="314"/>
      <c r="E42" s="315"/>
      <c r="F42" s="95">
        <v>6</v>
      </c>
      <c r="G42" s="96"/>
      <c r="H42" s="82">
        <v>6</v>
      </c>
      <c r="I42" s="83"/>
      <c r="J42" s="82"/>
      <c r="K42" s="83"/>
      <c r="L42" s="82"/>
      <c r="M42" s="83"/>
      <c r="N42" s="97"/>
      <c r="O42" s="83"/>
      <c r="P42" s="323">
        <v>2</v>
      </c>
      <c r="Q42" s="324">
        <v>0</v>
      </c>
      <c r="R42" s="325"/>
      <c r="S42" s="332"/>
    </row>
    <row r="43" spans="1:19" ht="15.75">
      <c r="A43" s="313" t="s">
        <v>15</v>
      </c>
      <c r="B43" s="334" t="s">
        <v>87</v>
      </c>
      <c r="C43" s="338" t="s">
        <v>89</v>
      </c>
      <c r="D43" s="316"/>
      <c r="E43" s="315"/>
      <c r="F43" s="84">
        <v>8</v>
      </c>
      <c r="G43" s="85"/>
      <c r="H43" s="84">
        <v>-5</v>
      </c>
      <c r="I43" s="85"/>
      <c r="J43" s="84">
        <v>9</v>
      </c>
      <c r="K43" s="85"/>
      <c r="L43" s="84"/>
      <c r="M43" s="85"/>
      <c r="N43" s="84"/>
      <c r="O43" s="85"/>
      <c r="P43" s="323">
        <v>2</v>
      </c>
      <c r="Q43" s="324">
        <v>1</v>
      </c>
      <c r="R43" s="326"/>
      <c r="S43" s="333"/>
    </row>
    <row r="44" spans="1:19" ht="16.5" thickBot="1">
      <c r="A44" s="313" t="s">
        <v>27</v>
      </c>
      <c r="B44" s="343" t="s">
        <v>73</v>
      </c>
      <c r="C44" s="342" t="s">
        <v>89</v>
      </c>
      <c r="D44" s="311"/>
      <c r="E44" s="312"/>
      <c r="F44" s="87">
        <v>7</v>
      </c>
      <c r="G44" s="88"/>
      <c r="H44" s="87">
        <v>9</v>
      </c>
      <c r="I44" s="88"/>
      <c r="J44" s="87"/>
      <c r="K44" s="88"/>
      <c r="L44" s="87"/>
      <c r="M44" s="88"/>
      <c r="N44" s="87"/>
      <c r="O44" s="88"/>
      <c r="P44" s="323">
        <v>2</v>
      </c>
      <c r="Q44" s="324">
        <v>0</v>
      </c>
      <c r="R44" s="326"/>
      <c r="S44" s="333"/>
    </row>
    <row r="45" spans="1:19" ht="15.75">
      <c r="A45" s="313" t="s">
        <v>17</v>
      </c>
      <c r="B45" s="334" t="s">
        <v>87</v>
      </c>
      <c r="C45" s="338" t="s">
        <v>88</v>
      </c>
      <c r="D45" s="314"/>
      <c r="E45" s="315"/>
      <c r="F45" s="82">
        <v>10</v>
      </c>
      <c r="G45" s="83"/>
      <c r="H45" s="82">
        <v>7</v>
      </c>
      <c r="I45" s="83"/>
      <c r="J45" s="82"/>
      <c r="K45" s="83"/>
      <c r="L45" s="82"/>
      <c r="M45" s="83"/>
      <c r="N45" s="82"/>
      <c r="O45" s="83"/>
      <c r="P45" s="323">
        <v>2</v>
      </c>
      <c r="Q45" s="324">
        <v>0</v>
      </c>
      <c r="R45" s="326"/>
      <c r="S45" s="333"/>
    </row>
    <row r="46" spans="1:19" ht="15.75">
      <c r="A46" s="313" t="s">
        <v>18</v>
      </c>
      <c r="B46" s="334" t="s">
        <v>73</v>
      </c>
      <c r="C46" s="338" t="s">
        <v>87</v>
      </c>
      <c r="D46" s="316"/>
      <c r="E46" s="315"/>
      <c r="F46" s="84">
        <v>8</v>
      </c>
      <c r="G46" s="85"/>
      <c r="H46" s="84">
        <v>-7</v>
      </c>
      <c r="I46" s="85"/>
      <c r="J46" s="86">
        <v>-10</v>
      </c>
      <c r="K46" s="85"/>
      <c r="L46" s="84"/>
      <c r="M46" s="85"/>
      <c r="N46" s="84"/>
      <c r="O46" s="85"/>
      <c r="P46" s="323">
        <v>1</v>
      </c>
      <c r="Q46" s="324">
        <v>2</v>
      </c>
      <c r="R46" s="326"/>
      <c r="S46" s="333"/>
    </row>
    <row r="47" spans="1:19" ht="16.5" thickBot="1">
      <c r="A47" s="317" t="s">
        <v>28</v>
      </c>
      <c r="B47" s="348" t="s">
        <v>88</v>
      </c>
      <c r="C47" s="349" t="s">
        <v>89</v>
      </c>
      <c r="D47" s="318"/>
      <c r="E47" s="319"/>
      <c r="F47" s="80">
        <v>-10</v>
      </c>
      <c r="G47" s="81"/>
      <c r="H47" s="80">
        <v>5</v>
      </c>
      <c r="I47" s="81"/>
      <c r="J47" s="80">
        <v>-4</v>
      </c>
      <c r="K47" s="81"/>
      <c r="L47" s="80"/>
      <c r="M47" s="81"/>
      <c r="N47" s="80"/>
      <c r="O47" s="81"/>
      <c r="P47" s="327">
        <v>1</v>
      </c>
      <c r="Q47" s="328">
        <v>2</v>
      </c>
      <c r="R47" s="329"/>
      <c r="S47" s="330"/>
    </row>
    <row r="48" spans="1:19" ht="16.5" thickBot="1" thickTop="1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</row>
    <row r="49" spans="1:19" ht="16.5" thickTop="1">
      <c r="A49" s="355"/>
      <c r="B49" s="356" t="s">
        <v>29</v>
      </c>
      <c r="C49" s="357"/>
      <c r="D49" s="357"/>
      <c r="E49" s="357"/>
      <c r="F49" s="365"/>
      <c r="G49" s="357"/>
      <c r="H49" s="368" t="s">
        <v>0</v>
      </c>
      <c r="I49" s="369"/>
      <c r="J49" s="115" t="s">
        <v>81</v>
      </c>
      <c r="K49" s="116"/>
      <c r="L49" s="116"/>
      <c r="M49" s="117"/>
      <c r="N49" s="118" t="s">
        <v>25</v>
      </c>
      <c r="O49" s="119"/>
      <c r="P49" s="119"/>
      <c r="Q49" s="124">
        <v>4</v>
      </c>
      <c r="R49" s="99"/>
      <c r="S49" s="100"/>
    </row>
    <row r="50" spans="1:19" ht="16.5" thickBot="1">
      <c r="A50" s="358"/>
      <c r="B50" s="350" t="s">
        <v>30</v>
      </c>
      <c r="C50" s="346" t="s">
        <v>21</v>
      </c>
      <c r="D50" s="101"/>
      <c r="E50" s="102"/>
      <c r="F50" s="103"/>
      <c r="G50" s="104" t="s">
        <v>22</v>
      </c>
      <c r="H50" s="125"/>
      <c r="I50" s="125"/>
      <c r="J50" s="106">
        <v>42785</v>
      </c>
      <c r="K50" s="106"/>
      <c r="L50" s="106"/>
      <c r="M50" s="107"/>
      <c r="N50" s="344" t="s">
        <v>23</v>
      </c>
      <c r="O50" s="345"/>
      <c r="P50" s="345"/>
      <c r="Q50" s="126">
        <v>0.46875</v>
      </c>
      <c r="R50" s="126"/>
      <c r="S50" s="127"/>
    </row>
    <row r="51" spans="1:19" ht="15.75" thickTop="1">
      <c r="A51" s="359"/>
      <c r="B51" s="340" t="s">
        <v>20</v>
      </c>
      <c r="C51" s="339" t="s">
        <v>19</v>
      </c>
      <c r="D51" s="111" t="s">
        <v>1</v>
      </c>
      <c r="E51" s="112"/>
      <c r="F51" s="111" t="s">
        <v>2</v>
      </c>
      <c r="G51" s="112"/>
      <c r="H51" s="111" t="s">
        <v>3</v>
      </c>
      <c r="I51" s="112"/>
      <c r="J51" s="111" t="s">
        <v>4</v>
      </c>
      <c r="K51" s="112"/>
      <c r="L51" s="111"/>
      <c r="M51" s="112"/>
      <c r="N51" s="300" t="s">
        <v>5</v>
      </c>
      <c r="O51" s="301" t="s">
        <v>6</v>
      </c>
      <c r="P51" s="320" t="s">
        <v>14</v>
      </c>
      <c r="Q51" s="321"/>
      <c r="R51" s="113" t="s">
        <v>7</v>
      </c>
      <c r="S51" s="114"/>
    </row>
    <row r="52" spans="1:19" ht="15">
      <c r="A52" s="360" t="s">
        <v>1</v>
      </c>
      <c r="B52" s="341" t="s">
        <v>91</v>
      </c>
      <c r="C52" s="335" t="s">
        <v>31</v>
      </c>
      <c r="D52" s="302"/>
      <c r="E52" s="303"/>
      <c r="F52" s="304">
        <v>2</v>
      </c>
      <c r="G52" s="305">
        <v>1</v>
      </c>
      <c r="H52" s="304">
        <v>0</v>
      </c>
      <c r="I52" s="305">
        <v>2</v>
      </c>
      <c r="J52" s="304">
        <v>2</v>
      </c>
      <c r="K52" s="305">
        <v>0</v>
      </c>
      <c r="L52" s="304"/>
      <c r="M52" s="305"/>
      <c r="N52" s="351">
        <v>2</v>
      </c>
      <c r="O52" s="352">
        <v>1</v>
      </c>
      <c r="P52" s="298">
        <v>4</v>
      </c>
      <c r="Q52" s="299">
        <v>3</v>
      </c>
      <c r="R52" s="89">
        <v>1</v>
      </c>
      <c r="S52" s="90"/>
    </row>
    <row r="53" spans="1:19" ht="15">
      <c r="A53" s="361" t="s">
        <v>2</v>
      </c>
      <c r="B53" s="341" t="s">
        <v>92</v>
      </c>
      <c r="C53" s="336" t="s">
        <v>32</v>
      </c>
      <c r="D53" s="307">
        <v>1</v>
      </c>
      <c r="E53" s="308">
        <v>2</v>
      </c>
      <c r="F53" s="309"/>
      <c r="G53" s="310"/>
      <c r="H53" s="307">
        <v>2</v>
      </c>
      <c r="I53" s="308">
        <v>1</v>
      </c>
      <c r="J53" s="307">
        <v>2</v>
      </c>
      <c r="K53" s="308">
        <v>1</v>
      </c>
      <c r="L53" s="307"/>
      <c r="M53" s="308"/>
      <c r="N53" s="351">
        <v>2</v>
      </c>
      <c r="O53" s="352">
        <v>1</v>
      </c>
      <c r="P53" s="298">
        <v>5</v>
      </c>
      <c r="Q53" s="299">
        <v>4</v>
      </c>
      <c r="R53" s="89">
        <v>2</v>
      </c>
      <c r="S53" s="90"/>
    </row>
    <row r="54" spans="1:19" ht="15">
      <c r="A54" s="361" t="s">
        <v>3</v>
      </c>
      <c r="B54" s="341" t="s">
        <v>93</v>
      </c>
      <c r="C54" s="336" t="s">
        <v>33</v>
      </c>
      <c r="D54" s="307">
        <v>2</v>
      </c>
      <c r="E54" s="308">
        <v>0</v>
      </c>
      <c r="F54" s="307">
        <v>1</v>
      </c>
      <c r="G54" s="308">
        <v>2</v>
      </c>
      <c r="H54" s="309"/>
      <c r="I54" s="310"/>
      <c r="J54" s="307">
        <v>1</v>
      </c>
      <c r="K54" s="308">
        <v>2</v>
      </c>
      <c r="L54" s="307"/>
      <c r="M54" s="308"/>
      <c r="N54" s="351">
        <v>1</v>
      </c>
      <c r="O54" s="352">
        <v>2</v>
      </c>
      <c r="P54" s="298">
        <v>4</v>
      </c>
      <c r="Q54" s="299">
        <v>4</v>
      </c>
      <c r="R54" s="89">
        <v>3</v>
      </c>
      <c r="S54" s="90"/>
    </row>
    <row r="55" spans="1:19" ht="15.75" thickBot="1">
      <c r="A55" s="362" t="s">
        <v>4</v>
      </c>
      <c r="B55" s="363" t="s">
        <v>94</v>
      </c>
      <c r="C55" s="364" t="s">
        <v>43</v>
      </c>
      <c r="D55" s="366">
        <v>0</v>
      </c>
      <c r="E55" s="367">
        <v>2</v>
      </c>
      <c r="F55" s="366">
        <v>1</v>
      </c>
      <c r="G55" s="367">
        <v>2</v>
      </c>
      <c r="H55" s="366">
        <v>2</v>
      </c>
      <c r="I55" s="367">
        <v>1</v>
      </c>
      <c r="J55" s="373"/>
      <c r="K55" s="374"/>
      <c r="L55" s="366"/>
      <c r="M55" s="367"/>
      <c r="N55" s="375">
        <v>1</v>
      </c>
      <c r="O55" s="376">
        <v>2</v>
      </c>
      <c r="P55" s="370">
        <v>3</v>
      </c>
      <c r="Q55" s="371">
        <v>5</v>
      </c>
      <c r="R55" s="91">
        <v>4</v>
      </c>
      <c r="S55" s="92"/>
    </row>
    <row r="56" spans="1:19" ht="15.75" thickTop="1">
      <c r="A56" s="322"/>
      <c r="B56" s="353" t="s">
        <v>24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72"/>
      <c r="S56" s="354"/>
    </row>
    <row r="57" spans="1:19" ht="15.75" thickBot="1">
      <c r="A57" s="306"/>
      <c r="B57" s="347" t="s">
        <v>26</v>
      </c>
      <c r="C57" s="311"/>
      <c r="D57" s="311"/>
      <c r="E57" s="312"/>
      <c r="F57" s="120" t="s">
        <v>8</v>
      </c>
      <c r="G57" s="121"/>
      <c r="H57" s="122" t="s">
        <v>9</v>
      </c>
      <c r="I57" s="121"/>
      <c r="J57" s="122" t="s">
        <v>10</v>
      </c>
      <c r="K57" s="121"/>
      <c r="L57" s="122" t="s">
        <v>11</v>
      </c>
      <c r="M57" s="121"/>
      <c r="N57" s="122" t="s">
        <v>12</v>
      </c>
      <c r="O57" s="121"/>
      <c r="P57" s="93" t="s">
        <v>13</v>
      </c>
      <c r="Q57" s="128"/>
      <c r="R57" s="297"/>
      <c r="S57" s="331"/>
    </row>
    <row r="58" spans="1:19" ht="15.75">
      <c r="A58" s="313" t="s">
        <v>16</v>
      </c>
      <c r="B58" s="334" t="s">
        <v>91</v>
      </c>
      <c r="C58" s="337" t="s">
        <v>93</v>
      </c>
      <c r="D58" s="314"/>
      <c r="E58" s="315"/>
      <c r="F58" s="95">
        <v>-10</v>
      </c>
      <c r="G58" s="96"/>
      <c r="H58" s="82">
        <v>-4</v>
      </c>
      <c r="I58" s="83"/>
      <c r="J58" s="82"/>
      <c r="K58" s="83"/>
      <c r="L58" s="82"/>
      <c r="M58" s="83"/>
      <c r="N58" s="97"/>
      <c r="O58" s="83"/>
      <c r="P58" s="323">
        <v>0</v>
      </c>
      <c r="Q58" s="324">
        <v>2</v>
      </c>
      <c r="R58" s="325"/>
      <c r="S58" s="332"/>
    </row>
    <row r="59" spans="1:19" ht="15.75">
      <c r="A59" s="313" t="s">
        <v>15</v>
      </c>
      <c r="B59" s="334" t="s">
        <v>92</v>
      </c>
      <c r="C59" s="338" t="s">
        <v>94</v>
      </c>
      <c r="D59" s="316"/>
      <c r="E59" s="315"/>
      <c r="F59" s="84">
        <v>-7</v>
      </c>
      <c r="G59" s="85"/>
      <c r="H59" s="84">
        <v>9</v>
      </c>
      <c r="I59" s="85"/>
      <c r="J59" s="84">
        <v>9</v>
      </c>
      <c r="K59" s="85"/>
      <c r="L59" s="84"/>
      <c r="M59" s="85"/>
      <c r="N59" s="84"/>
      <c r="O59" s="85"/>
      <c r="P59" s="323">
        <v>2</v>
      </c>
      <c r="Q59" s="324">
        <v>1</v>
      </c>
      <c r="R59" s="326"/>
      <c r="S59" s="333"/>
    </row>
    <row r="60" spans="1:19" ht="16.5" thickBot="1">
      <c r="A60" s="313" t="s">
        <v>27</v>
      </c>
      <c r="B60" s="343" t="s">
        <v>91</v>
      </c>
      <c r="C60" s="342" t="s">
        <v>94</v>
      </c>
      <c r="D60" s="311"/>
      <c r="E60" s="312"/>
      <c r="F60" s="87">
        <v>9</v>
      </c>
      <c r="G60" s="88"/>
      <c r="H60" s="87">
        <v>3</v>
      </c>
      <c r="I60" s="88"/>
      <c r="J60" s="87"/>
      <c r="K60" s="88"/>
      <c r="L60" s="87"/>
      <c r="M60" s="88"/>
      <c r="N60" s="87"/>
      <c r="O60" s="88"/>
      <c r="P60" s="323">
        <v>2</v>
      </c>
      <c r="Q60" s="324">
        <v>0</v>
      </c>
      <c r="R60" s="326"/>
      <c r="S60" s="333"/>
    </row>
    <row r="61" spans="1:19" ht="15.75">
      <c r="A61" s="313" t="s">
        <v>17</v>
      </c>
      <c r="B61" s="334" t="s">
        <v>92</v>
      </c>
      <c r="C61" s="338" t="s">
        <v>93</v>
      </c>
      <c r="D61" s="314"/>
      <c r="E61" s="315"/>
      <c r="F61" s="82">
        <v>9</v>
      </c>
      <c r="G61" s="83"/>
      <c r="H61" s="82">
        <v>-11</v>
      </c>
      <c r="I61" s="83"/>
      <c r="J61" s="82">
        <v>5</v>
      </c>
      <c r="K61" s="83"/>
      <c r="L61" s="82"/>
      <c r="M61" s="83"/>
      <c r="N61" s="82"/>
      <c r="O61" s="83"/>
      <c r="P61" s="323">
        <v>2</v>
      </c>
      <c r="Q61" s="324">
        <v>1</v>
      </c>
      <c r="R61" s="326"/>
      <c r="S61" s="333"/>
    </row>
    <row r="62" spans="1:19" ht="15.75">
      <c r="A62" s="313" t="s">
        <v>18</v>
      </c>
      <c r="B62" s="334" t="s">
        <v>91</v>
      </c>
      <c r="C62" s="338" t="s">
        <v>92</v>
      </c>
      <c r="D62" s="316"/>
      <c r="E62" s="315"/>
      <c r="F62" s="84">
        <v>8</v>
      </c>
      <c r="G62" s="85"/>
      <c r="H62" s="84">
        <v>-8</v>
      </c>
      <c r="I62" s="85"/>
      <c r="J62" s="86">
        <v>9</v>
      </c>
      <c r="K62" s="85"/>
      <c r="L62" s="84"/>
      <c r="M62" s="85"/>
      <c r="N62" s="84"/>
      <c r="O62" s="85"/>
      <c r="P62" s="323">
        <v>2</v>
      </c>
      <c r="Q62" s="324">
        <v>1</v>
      </c>
      <c r="R62" s="326"/>
      <c r="S62" s="333"/>
    </row>
    <row r="63" spans="1:19" ht="16.5" thickBot="1">
      <c r="A63" s="317" t="s">
        <v>28</v>
      </c>
      <c r="B63" s="348" t="s">
        <v>93</v>
      </c>
      <c r="C63" s="349" t="s">
        <v>94</v>
      </c>
      <c r="D63" s="318"/>
      <c r="E63" s="319"/>
      <c r="F63" s="80">
        <v>-4</v>
      </c>
      <c r="G63" s="81"/>
      <c r="H63" s="80">
        <v>11</v>
      </c>
      <c r="I63" s="81"/>
      <c r="J63" s="80">
        <v>-11</v>
      </c>
      <c r="K63" s="81"/>
      <c r="L63" s="80"/>
      <c r="M63" s="81"/>
      <c r="N63" s="80"/>
      <c r="O63" s="81"/>
      <c r="P63" s="327">
        <v>1</v>
      </c>
      <c r="Q63" s="328">
        <v>2</v>
      </c>
      <c r="R63" s="329"/>
      <c r="S63" s="330"/>
    </row>
    <row r="64" spans="1:19" ht="16.5" thickBot="1" thickTop="1">
      <c r="A64" s="297"/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</row>
    <row r="65" spans="1:19" ht="16.5" thickTop="1">
      <c r="A65" s="355"/>
      <c r="B65" s="356" t="s">
        <v>29</v>
      </c>
      <c r="C65" s="357"/>
      <c r="D65" s="357"/>
      <c r="E65" s="357"/>
      <c r="F65" s="365"/>
      <c r="G65" s="357"/>
      <c r="H65" s="368" t="s">
        <v>0</v>
      </c>
      <c r="I65" s="369"/>
      <c r="J65" s="115" t="s">
        <v>81</v>
      </c>
      <c r="K65" s="116"/>
      <c r="L65" s="116"/>
      <c r="M65" s="117"/>
      <c r="N65" s="118" t="s">
        <v>25</v>
      </c>
      <c r="O65" s="119"/>
      <c r="P65" s="119"/>
      <c r="Q65" s="124">
        <v>5</v>
      </c>
      <c r="R65" s="99"/>
      <c r="S65" s="100"/>
    </row>
    <row r="66" spans="1:19" ht="16.5" thickBot="1">
      <c r="A66" s="358"/>
      <c r="B66" s="350" t="s">
        <v>30</v>
      </c>
      <c r="C66" s="346" t="s">
        <v>21</v>
      </c>
      <c r="D66" s="101"/>
      <c r="E66" s="102"/>
      <c r="F66" s="103"/>
      <c r="G66" s="104" t="s">
        <v>22</v>
      </c>
      <c r="H66" s="125"/>
      <c r="I66" s="125"/>
      <c r="J66" s="106">
        <v>42785</v>
      </c>
      <c r="K66" s="106"/>
      <c r="L66" s="106"/>
      <c r="M66" s="107"/>
      <c r="N66" s="344" t="s">
        <v>23</v>
      </c>
      <c r="O66" s="345"/>
      <c r="P66" s="345"/>
      <c r="Q66" s="126">
        <v>0.46875</v>
      </c>
      <c r="R66" s="126"/>
      <c r="S66" s="127"/>
    </row>
    <row r="67" spans="1:19" ht="15.75" thickTop="1">
      <c r="A67" s="359"/>
      <c r="B67" s="340" t="s">
        <v>20</v>
      </c>
      <c r="C67" s="339" t="s">
        <v>19</v>
      </c>
      <c r="D67" s="111" t="s">
        <v>1</v>
      </c>
      <c r="E67" s="112"/>
      <c r="F67" s="111" t="s">
        <v>2</v>
      </c>
      <c r="G67" s="112"/>
      <c r="H67" s="111" t="s">
        <v>3</v>
      </c>
      <c r="I67" s="112"/>
      <c r="J67" s="111" t="s">
        <v>4</v>
      </c>
      <c r="K67" s="112"/>
      <c r="L67" s="111"/>
      <c r="M67" s="112"/>
      <c r="N67" s="300" t="s">
        <v>5</v>
      </c>
      <c r="O67" s="301" t="s">
        <v>6</v>
      </c>
      <c r="P67" s="320" t="s">
        <v>14</v>
      </c>
      <c r="Q67" s="321"/>
      <c r="R67" s="113" t="s">
        <v>7</v>
      </c>
      <c r="S67" s="114"/>
    </row>
    <row r="68" spans="1:19" ht="15">
      <c r="A68" s="360" t="s">
        <v>1</v>
      </c>
      <c r="B68" s="341" t="s">
        <v>95</v>
      </c>
      <c r="C68" s="335" t="s">
        <v>32</v>
      </c>
      <c r="D68" s="302"/>
      <c r="E68" s="303"/>
      <c r="F68" s="304">
        <v>1</v>
      </c>
      <c r="G68" s="305">
        <v>2</v>
      </c>
      <c r="H68" s="304">
        <v>2</v>
      </c>
      <c r="I68" s="305">
        <v>1</v>
      </c>
      <c r="J68" s="304">
        <v>2</v>
      </c>
      <c r="K68" s="305">
        <v>1</v>
      </c>
      <c r="L68" s="304"/>
      <c r="M68" s="305"/>
      <c r="N68" s="351">
        <v>2</v>
      </c>
      <c r="O68" s="352">
        <v>1</v>
      </c>
      <c r="P68" s="298">
        <v>5</v>
      </c>
      <c r="Q68" s="299">
        <v>4</v>
      </c>
      <c r="R68" s="89">
        <v>2</v>
      </c>
      <c r="S68" s="90"/>
    </row>
    <row r="69" spans="1:19" ht="15">
      <c r="A69" s="361" t="s">
        <v>2</v>
      </c>
      <c r="B69" s="341" t="s">
        <v>64</v>
      </c>
      <c r="C69" s="336" t="s">
        <v>31</v>
      </c>
      <c r="D69" s="307">
        <v>2</v>
      </c>
      <c r="E69" s="308">
        <v>1</v>
      </c>
      <c r="F69" s="309"/>
      <c r="G69" s="310"/>
      <c r="H69" s="307">
        <v>2</v>
      </c>
      <c r="I69" s="308">
        <v>0</v>
      </c>
      <c r="J69" s="307">
        <v>2</v>
      </c>
      <c r="K69" s="308">
        <v>0</v>
      </c>
      <c r="L69" s="307"/>
      <c r="M69" s="308"/>
      <c r="N69" s="351">
        <v>3</v>
      </c>
      <c r="O69" s="352">
        <v>0</v>
      </c>
      <c r="P69" s="298">
        <v>6</v>
      </c>
      <c r="Q69" s="299">
        <v>1</v>
      </c>
      <c r="R69" s="89">
        <v>1</v>
      </c>
      <c r="S69" s="90"/>
    </row>
    <row r="70" spans="1:19" ht="15">
      <c r="A70" s="361" t="s">
        <v>3</v>
      </c>
      <c r="B70" s="341" t="s">
        <v>96</v>
      </c>
      <c r="C70" s="336" t="s">
        <v>34</v>
      </c>
      <c r="D70" s="307">
        <v>1</v>
      </c>
      <c r="E70" s="308">
        <v>2</v>
      </c>
      <c r="F70" s="307">
        <v>0</v>
      </c>
      <c r="G70" s="308">
        <v>2</v>
      </c>
      <c r="H70" s="309"/>
      <c r="I70" s="310"/>
      <c r="J70" s="307">
        <v>2</v>
      </c>
      <c r="K70" s="308">
        <v>0</v>
      </c>
      <c r="L70" s="307"/>
      <c r="M70" s="308"/>
      <c r="N70" s="351">
        <v>1</v>
      </c>
      <c r="O70" s="352">
        <v>2</v>
      </c>
      <c r="P70" s="298">
        <v>3</v>
      </c>
      <c r="Q70" s="299">
        <v>4</v>
      </c>
      <c r="R70" s="89">
        <v>3</v>
      </c>
      <c r="S70" s="90"/>
    </row>
    <row r="71" spans="1:19" ht="15.75" thickBot="1">
      <c r="A71" s="362" t="s">
        <v>4</v>
      </c>
      <c r="B71" s="363" t="s">
        <v>78</v>
      </c>
      <c r="C71" s="364" t="s">
        <v>35</v>
      </c>
      <c r="D71" s="366">
        <v>1</v>
      </c>
      <c r="E71" s="367">
        <v>2</v>
      </c>
      <c r="F71" s="366">
        <v>0</v>
      </c>
      <c r="G71" s="367">
        <v>2</v>
      </c>
      <c r="H71" s="366">
        <v>0</v>
      </c>
      <c r="I71" s="367">
        <v>2</v>
      </c>
      <c r="J71" s="373"/>
      <c r="K71" s="374"/>
      <c r="L71" s="366"/>
      <c r="M71" s="367"/>
      <c r="N71" s="375">
        <v>0</v>
      </c>
      <c r="O71" s="376">
        <v>3</v>
      </c>
      <c r="P71" s="370">
        <v>1</v>
      </c>
      <c r="Q71" s="371">
        <v>6</v>
      </c>
      <c r="R71" s="91">
        <v>4</v>
      </c>
      <c r="S71" s="92"/>
    </row>
    <row r="72" spans="1:19" ht="15.75" thickTop="1">
      <c r="A72" s="322"/>
      <c r="B72" s="353" t="s">
        <v>24</v>
      </c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72"/>
      <c r="S72" s="354"/>
    </row>
    <row r="73" spans="1:19" ht="15.75" thickBot="1">
      <c r="A73" s="306"/>
      <c r="B73" s="347" t="s">
        <v>26</v>
      </c>
      <c r="C73" s="311"/>
      <c r="D73" s="311"/>
      <c r="E73" s="312"/>
      <c r="F73" s="120" t="s">
        <v>8</v>
      </c>
      <c r="G73" s="121"/>
      <c r="H73" s="122" t="s">
        <v>9</v>
      </c>
      <c r="I73" s="121"/>
      <c r="J73" s="122" t="s">
        <v>10</v>
      </c>
      <c r="K73" s="121"/>
      <c r="L73" s="122" t="s">
        <v>11</v>
      </c>
      <c r="M73" s="121"/>
      <c r="N73" s="122" t="s">
        <v>12</v>
      </c>
      <c r="O73" s="121"/>
      <c r="P73" s="93" t="s">
        <v>13</v>
      </c>
      <c r="Q73" s="128"/>
      <c r="R73" s="297"/>
      <c r="S73" s="331"/>
    </row>
    <row r="74" spans="1:19" ht="15.75">
      <c r="A74" s="313" t="s">
        <v>16</v>
      </c>
      <c r="B74" s="334" t="s">
        <v>95</v>
      </c>
      <c r="C74" s="337" t="s">
        <v>96</v>
      </c>
      <c r="D74" s="314"/>
      <c r="E74" s="315"/>
      <c r="F74" s="95">
        <v>7</v>
      </c>
      <c r="G74" s="96"/>
      <c r="H74" s="82">
        <v>-9</v>
      </c>
      <c r="I74" s="83"/>
      <c r="J74" s="82">
        <v>7</v>
      </c>
      <c r="K74" s="83"/>
      <c r="L74" s="82"/>
      <c r="M74" s="83"/>
      <c r="N74" s="97"/>
      <c r="O74" s="83"/>
      <c r="P74" s="323">
        <v>2</v>
      </c>
      <c r="Q74" s="324">
        <v>1</v>
      </c>
      <c r="R74" s="325"/>
      <c r="S74" s="332"/>
    </row>
    <row r="75" spans="1:19" ht="15.75">
      <c r="A75" s="313" t="s">
        <v>15</v>
      </c>
      <c r="B75" s="334" t="s">
        <v>64</v>
      </c>
      <c r="C75" s="338" t="s">
        <v>78</v>
      </c>
      <c r="D75" s="316"/>
      <c r="E75" s="315"/>
      <c r="F75" s="84">
        <v>5</v>
      </c>
      <c r="G75" s="85"/>
      <c r="H75" s="84">
        <v>6</v>
      </c>
      <c r="I75" s="85"/>
      <c r="J75" s="84"/>
      <c r="K75" s="85"/>
      <c r="L75" s="84"/>
      <c r="M75" s="85"/>
      <c r="N75" s="84"/>
      <c r="O75" s="85"/>
      <c r="P75" s="323">
        <v>2</v>
      </c>
      <c r="Q75" s="324">
        <v>0</v>
      </c>
      <c r="R75" s="326"/>
      <c r="S75" s="333"/>
    </row>
    <row r="76" spans="1:19" ht="16.5" thickBot="1">
      <c r="A76" s="313" t="s">
        <v>27</v>
      </c>
      <c r="B76" s="343" t="s">
        <v>95</v>
      </c>
      <c r="C76" s="342" t="s">
        <v>78</v>
      </c>
      <c r="D76" s="311"/>
      <c r="E76" s="312"/>
      <c r="F76" s="87">
        <v>3</v>
      </c>
      <c r="G76" s="88"/>
      <c r="H76" s="87">
        <v>-8</v>
      </c>
      <c r="I76" s="88"/>
      <c r="J76" s="87">
        <v>9</v>
      </c>
      <c r="K76" s="88"/>
      <c r="L76" s="87"/>
      <c r="M76" s="88"/>
      <c r="N76" s="87"/>
      <c r="O76" s="88"/>
      <c r="P76" s="323">
        <v>2</v>
      </c>
      <c r="Q76" s="324">
        <v>1</v>
      </c>
      <c r="R76" s="326"/>
      <c r="S76" s="333"/>
    </row>
    <row r="77" spans="1:19" ht="15.75">
      <c r="A77" s="313" t="s">
        <v>17</v>
      </c>
      <c r="B77" s="334" t="s">
        <v>64</v>
      </c>
      <c r="C77" s="338" t="s">
        <v>96</v>
      </c>
      <c r="D77" s="314"/>
      <c r="E77" s="315"/>
      <c r="F77" s="82">
        <v>10</v>
      </c>
      <c r="G77" s="83"/>
      <c r="H77" s="82">
        <v>3</v>
      </c>
      <c r="I77" s="83"/>
      <c r="J77" s="82"/>
      <c r="K77" s="83"/>
      <c r="L77" s="82"/>
      <c r="M77" s="83"/>
      <c r="N77" s="82"/>
      <c r="O77" s="83"/>
      <c r="P77" s="323">
        <v>2</v>
      </c>
      <c r="Q77" s="324">
        <v>0</v>
      </c>
      <c r="R77" s="326"/>
      <c r="S77" s="333"/>
    </row>
    <row r="78" spans="1:19" ht="15.75">
      <c r="A78" s="313" t="s">
        <v>18</v>
      </c>
      <c r="B78" s="334" t="s">
        <v>95</v>
      </c>
      <c r="C78" s="338" t="s">
        <v>64</v>
      </c>
      <c r="D78" s="316"/>
      <c r="E78" s="315"/>
      <c r="F78" s="84">
        <v>-6</v>
      </c>
      <c r="G78" s="85"/>
      <c r="H78" s="84">
        <v>3</v>
      </c>
      <c r="I78" s="85"/>
      <c r="J78" s="86">
        <v>-8</v>
      </c>
      <c r="K78" s="85"/>
      <c r="L78" s="84"/>
      <c r="M78" s="85"/>
      <c r="N78" s="84"/>
      <c r="O78" s="85"/>
      <c r="P78" s="323">
        <v>1</v>
      </c>
      <c r="Q78" s="324">
        <v>2</v>
      </c>
      <c r="R78" s="326"/>
      <c r="S78" s="333"/>
    </row>
    <row r="79" spans="1:19" ht="16.5" thickBot="1">
      <c r="A79" s="317" t="s">
        <v>28</v>
      </c>
      <c r="B79" s="348" t="s">
        <v>96</v>
      </c>
      <c r="C79" s="349" t="s">
        <v>78</v>
      </c>
      <c r="D79" s="318"/>
      <c r="E79" s="319"/>
      <c r="F79" s="80">
        <v>4</v>
      </c>
      <c r="G79" s="81"/>
      <c r="H79" s="80">
        <v>1</v>
      </c>
      <c r="I79" s="81"/>
      <c r="J79" s="80"/>
      <c r="K79" s="81"/>
      <c r="L79" s="80"/>
      <c r="M79" s="81"/>
      <c r="N79" s="80"/>
      <c r="O79" s="81"/>
      <c r="P79" s="327">
        <v>2</v>
      </c>
      <c r="Q79" s="328">
        <v>0</v>
      </c>
      <c r="R79" s="329"/>
      <c r="S79" s="330"/>
    </row>
    <row r="80" spans="1:19" ht="16.5" thickBot="1" thickTop="1">
      <c r="A80" s="297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</row>
    <row r="81" spans="1:19" ht="16.5" thickTop="1">
      <c r="A81" s="355"/>
      <c r="B81" s="356" t="s">
        <v>29</v>
      </c>
      <c r="C81" s="357"/>
      <c r="D81" s="357"/>
      <c r="E81" s="357"/>
      <c r="F81" s="365"/>
      <c r="G81" s="357"/>
      <c r="H81" s="368" t="s">
        <v>0</v>
      </c>
      <c r="I81" s="369"/>
      <c r="J81" s="115" t="s">
        <v>81</v>
      </c>
      <c r="K81" s="116"/>
      <c r="L81" s="116"/>
      <c r="M81" s="117"/>
      <c r="N81" s="118" t="s">
        <v>25</v>
      </c>
      <c r="O81" s="119"/>
      <c r="P81" s="119"/>
      <c r="Q81" s="124">
        <v>6</v>
      </c>
      <c r="R81" s="99"/>
      <c r="S81" s="100"/>
    </row>
    <row r="82" spans="1:19" ht="16.5" thickBot="1">
      <c r="A82" s="358"/>
      <c r="B82" s="350" t="s">
        <v>30</v>
      </c>
      <c r="C82" s="346" t="s">
        <v>21</v>
      </c>
      <c r="D82" s="101"/>
      <c r="E82" s="102"/>
      <c r="F82" s="103"/>
      <c r="G82" s="104" t="s">
        <v>22</v>
      </c>
      <c r="H82" s="125"/>
      <c r="I82" s="125"/>
      <c r="J82" s="106">
        <v>42785</v>
      </c>
      <c r="K82" s="106"/>
      <c r="L82" s="106"/>
      <c r="M82" s="107"/>
      <c r="N82" s="344" t="s">
        <v>23</v>
      </c>
      <c r="O82" s="345"/>
      <c r="P82" s="345"/>
      <c r="Q82" s="126">
        <v>0.46875</v>
      </c>
      <c r="R82" s="126"/>
      <c r="S82" s="127"/>
    </row>
    <row r="83" spans="1:19" ht="15.75" thickTop="1">
      <c r="A83" s="359"/>
      <c r="B83" s="340" t="s">
        <v>20</v>
      </c>
      <c r="C83" s="339" t="s">
        <v>19</v>
      </c>
      <c r="D83" s="111" t="s">
        <v>1</v>
      </c>
      <c r="E83" s="112"/>
      <c r="F83" s="111" t="s">
        <v>2</v>
      </c>
      <c r="G83" s="112"/>
      <c r="H83" s="111" t="s">
        <v>3</v>
      </c>
      <c r="I83" s="112"/>
      <c r="J83" s="111" t="s">
        <v>4</v>
      </c>
      <c r="K83" s="112"/>
      <c r="L83" s="111"/>
      <c r="M83" s="112"/>
      <c r="N83" s="300" t="s">
        <v>5</v>
      </c>
      <c r="O83" s="301" t="s">
        <v>6</v>
      </c>
      <c r="P83" s="320" t="s">
        <v>14</v>
      </c>
      <c r="Q83" s="321"/>
      <c r="R83" s="113" t="s">
        <v>7</v>
      </c>
      <c r="S83" s="114"/>
    </row>
    <row r="84" spans="1:19" ht="15">
      <c r="A84" s="360" t="s">
        <v>1</v>
      </c>
      <c r="B84" s="341" t="s">
        <v>97</v>
      </c>
      <c r="C84" s="335" t="s">
        <v>98</v>
      </c>
      <c r="D84" s="302"/>
      <c r="E84" s="303"/>
      <c r="F84" s="304">
        <v>2</v>
      </c>
      <c r="G84" s="305">
        <v>0</v>
      </c>
      <c r="H84" s="304">
        <v>0</v>
      </c>
      <c r="I84" s="305">
        <v>2</v>
      </c>
      <c r="J84" s="304">
        <v>2</v>
      </c>
      <c r="K84" s="305">
        <v>1</v>
      </c>
      <c r="L84" s="304"/>
      <c r="M84" s="305"/>
      <c r="N84" s="351">
        <v>2</v>
      </c>
      <c r="O84" s="352">
        <v>1</v>
      </c>
      <c r="P84" s="298">
        <v>4</v>
      </c>
      <c r="Q84" s="299">
        <v>3</v>
      </c>
      <c r="R84" s="89">
        <v>2</v>
      </c>
      <c r="S84" s="90"/>
    </row>
    <row r="85" spans="1:19" ht="15">
      <c r="A85" s="361" t="s">
        <v>2</v>
      </c>
      <c r="B85" s="341" t="s">
        <v>76</v>
      </c>
      <c r="C85" s="336" t="s">
        <v>31</v>
      </c>
      <c r="D85" s="307">
        <v>0</v>
      </c>
      <c r="E85" s="308">
        <v>2</v>
      </c>
      <c r="F85" s="309"/>
      <c r="G85" s="310"/>
      <c r="H85" s="307">
        <v>0</v>
      </c>
      <c r="I85" s="308">
        <v>2</v>
      </c>
      <c r="J85" s="307">
        <v>2</v>
      </c>
      <c r="K85" s="308">
        <v>1</v>
      </c>
      <c r="L85" s="307"/>
      <c r="M85" s="308"/>
      <c r="N85" s="351">
        <v>1</v>
      </c>
      <c r="O85" s="352">
        <v>2</v>
      </c>
      <c r="P85" s="298">
        <v>2</v>
      </c>
      <c r="Q85" s="299">
        <v>5</v>
      </c>
      <c r="R85" s="89">
        <v>3</v>
      </c>
      <c r="S85" s="90"/>
    </row>
    <row r="86" spans="1:19" ht="15">
      <c r="A86" s="361" t="s">
        <v>3</v>
      </c>
      <c r="B86" s="341" t="s">
        <v>99</v>
      </c>
      <c r="C86" s="336" t="s">
        <v>33</v>
      </c>
      <c r="D86" s="307">
        <v>2</v>
      </c>
      <c r="E86" s="308">
        <v>0</v>
      </c>
      <c r="F86" s="307">
        <v>2</v>
      </c>
      <c r="G86" s="308">
        <v>0</v>
      </c>
      <c r="H86" s="309"/>
      <c r="I86" s="310"/>
      <c r="J86" s="307">
        <v>0</v>
      </c>
      <c r="K86" s="308">
        <v>2</v>
      </c>
      <c r="L86" s="307"/>
      <c r="M86" s="308"/>
      <c r="N86" s="351">
        <v>2</v>
      </c>
      <c r="O86" s="352">
        <v>1</v>
      </c>
      <c r="P86" s="298">
        <v>4</v>
      </c>
      <c r="Q86" s="299">
        <v>2</v>
      </c>
      <c r="R86" s="89">
        <v>1</v>
      </c>
      <c r="S86" s="90"/>
    </row>
    <row r="87" spans="1:19" ht="15.75" thickBot="1">
      <c r="A87" s="362" t="s">
        <v>4</v>
      </c>
      <c r="B87" s="363" t="s">
        <v>100</v>
      </c>
      <c r="C87" s="364" t="s">
        <v>90</v>
      </c>
      <c r="D87" s="366">
        <v>1</v>
      </c>
      <c r="E87" s="367">
        <v>2</v>
      </c>
      <c r="F87" s="366">
        <v>1</v>
      </c>
      <c r="G87" s="367">
        <v>2</v>
      </c>
      <c r="H87" s="366">
        <v>2</v>
      </c>
      <c r="I87" s="367">
        <v>0</v>
      </c>
      <c r="J87" s="373"/>
      <c r="K87" s="374"/>
      <c r="L87" s="366"/>
      <c r="M87" s="367"/>
      <c r="N87" s="375">
        <v>1</v>
      </c>
      <c r="O87" s="376">
        <v>2</v>
      </c>
      <c r="P87" s="370">
        <v>4</v>
      </c>
      <c r="Q87" s="371">
        <v>4</v>
      </c>
      <c r="R87" s="91">
        <v>4</v>
      </c>
      <c r="S87" s="92"/>
    </row>
    <row r="88" spans="1:19" ht="15.75" thickTop="1">
      <c r="A88" s="322"/>
      <c r="B88" s="353" t="s">
        <v>24</v>
      </c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72"/>
      <c r="S88" s="354"/>
    </row>
    <row r="89" spans="1:19" ht="15.75" thickBot="1">
      <c r="A89" s="306"/>
      <c r="B89" s="347" t="s">
        <v>26</v>
      </c>
      <c r="C89" s="311"/>
      <c r="D89" s="311"/>
      <c r="E89" s="312"/>
      <c r="F89" s="120" t="s">
        <v>8</v>
      </c>
      <c r="G89" s="121"/>
      <c r="H89" s="122" t="s">
        <v>9</v>
      </c>
      <c r="I89" s="121"/>
      <c r="J89" s="122" t="s">
        <v>10</v>
      </c>
      <c r="K89" s="121"/>
      <c r="L89" s="122" t="s">
        <v>11</v>
      </c>
      <c r="M89" s="121"/>
      <c r="N89" s="122" t="s">
        <v>12</v>
      </c>
      <c r="O89" s="121"/>
      <c r="P89" s="93" t="s">
        <v>13</v>
      </c>
      <c r="Q89" s="128"/>
      <c r="R89" s="297"/>
      <c r="S89" s="331"/>
    </row>
    <row r="90" spans="1:19" ht="15.75">
      <c r="A90" s="313" t="s">
        <v>16</v>
      </c>
      <c r="B90" s="334" t="s">
        <v>97</v>
      </c>
      <c r="C90" s="337" t="s">
        <v>99</v>
      </c>
      <c r="D90" s="314"/>
      <c r="E90" s="315"/>
      <c r="F90" s="95">
        <v>-6</v>
      </c>
      <c r="G90" s="96"/>
      <c r="H90" s="82">
        <v>-8</v>
      </c>
      <c r="I90" s="83"/>
      <c r="J90" s="82"/>
      <c r="K90" s="83"/>
      <c r="L90" s="82"/>
      <c r="M90" s="83"/>
      <c r="N90" s="97"/>
      <c r="O90" s="83"/>
      <c r="P90" s="323">
        <v>0</v>
      </c>
      <c r="Q90" s="324">
        <v>2</v>
      </c>
      <c r="R90" s="325"/>
      <c r="S90" s="332"/>
    </row>
    <row r="91" spans="1:19" ht="15.75">
      <c r="A91" s="313" t="s">
        <v>15</v>
      </c>
      <c r="B91" s="334" t="s">
        <v>76</v>
      </c>
      <c r="C91" s="338" t="s">
        <v>100</v>
      </c>
      <c r="D91" s="316"/>
      <c r="E91" s="315"/>
      <c r="F91" s="84">
        <v>-9</v>
      </c>
      <c r="G91" s="85"/>
      <c r="H91" s="84">
        <v>8</v>
      </c>
      <c r="I91" s="85"/>
      <c r="J91" s="84">
        <v>9</v>
      </c>
      <c r="K91" s="85"/>
      <c r="L91" s="84"/>
      <c r="M91" s="85"/>
      <c r="N91" s="84"/>
      <c r="O91" s="85"/>
      <c r="P91" s="323">
        <v>2</v>
      </c>
      <c r="Q91" s="324">
        <v>1</v>
      </c>
      <c r="R91" s="326"/>
      <c r="S91" s="333"/>
    </row>
    <row r="92" spans="1:19" ht="16.5" thickBot="1">
      <c r="A92" s="313" t="s">
        <v>27</v>
      </c>
      <c r="B92" s="343" t="s">
        <v>97</v>
      </c>
      <c r="C92" s="342" t="s">
        <v>100</v>
      </c>
      <c r="D92" s="311"/>
      <c r="E92" s="312"/>
      <c r="F92" s="87">
        <v>8</v>
      </c>
      <c r="G92" s="88"/>
      <c r="H92" s="87">
        <v>-8</v>
      </c>
      <c r="I92" s="88"/>
      <c r="J92" s="87">
        <v>7</v>
      </c>
      <c r="K92" s="88"/>
      <c r="L92" s="87"/>
      <c r="M92" s="88"/>
      <c r="N92" s="87"/>
      <c r="O92" s="88"/>
      <c r="P92" s="323">
        <v>2</v>
      </c>
      <c r="Q92" s="324">
        <v>1</v>
      </c>
      <c r="R92" s="326"/>
      <c r="S92" s="333"/>
    </row>
    <row r="93" spans="1:19" ht="15.75">
      <c r="A93" s="313" t="s">
        <v>17</v>
      </c>
      <c r="B93" s="334" t="s">
        <v>76</v>
      </c>
      <c r="C93" s="338" t="s">
        <v>99</v>
      </c>
      <c r="D93" s="314"/>
      <c r="E93" s="315"/>
      <c r="F93" s="82">
        <v>-2</v>
      </c>
      <c r="G93" s="83"/>
      <c r="H93" s="82">
        <v>-5</v>
      </c>
      <c r="I93" s="83"/>
      <c r="J93" s="82"/>
      <c r="K93" s="83"/>
      <c r="L93" s="82"/>
      <c r="M93" s="83"/>
      <c r="N93" s="82"/>
      <c r="O93" s="83"/>
      <c r="P93" s="323">
        <v>0</v>
      </c>
      <c r="Q93" s="324">
        <v>2</v>
      </c>
      <c r="R93" s="326"/>
      <c r="S93" s="333"/>
    </row>
    <row r="94" spans="1:19" ht="15.75">
      <c r="A94" s="313" t="s">
        <v>18</v>
      </c>
      <c r="B94" s="334" t="s">
        <v>97</v>
      </c>
      <c r="C94" s="338" t="s">
        <v>76</v>
      </c>
      <c r="D94" s="316"/>
      <c r="E94" s="315"/>
      <c r="F94" s="84">
        <v>11</v>
      </c>
      <c r="G94" s="85"/>
      <c r="H94" s="84">
        <v>10</v>
      </c>
      <c r="I94" s="85"/>
      <c r="J94" s="86"/>
      <c r="K94" s="85"/>
      <c r="L94" s="84"/>
      <c r="M94" s="85"/>
      <c r="N94" s="84"/>
      <c r="O94" s="85"/>
      <c r="P94" s="323">
        <v>2</v>
      </c>
      <c r="Q94" s="324">
        <v>0</v>
      </c>
      <c r="R94" s="326"/>
      <c r="S94" s="333"/>
    </row>
    <row r="95" spans="1:19" ht="16.5" thickBot="1">
      <c r="A95" s="317" t="s">
        <v>28</v>
      </c>
      <c r="B95" s="348" t="s">
        <v>99</v>
      </c>
      <c r="C95" s="349" t="s">
        <v>100</v>
      </c>
      <c r="D95" s="318"/>
      <c r="E95" s="319"/>
      <c r="F95" s="80">
        <v>-9</v>
      </c>
      <c r="G95" s="81"/>
      <c r="H95" s="80">
        <v>-7</v>
      </c>
      <c r="I95" s="81"/>
      <c r="J95" s="80"/>
      <c r="K95" s="81"/>
      <c r="L95" s="80"/>
      <c r="M95" s="81"/>
      <c r="N95" s="80"/>
      <c r="O95" s="81"/>
      <c r="P95" s="327">
        <v>0</v>
      </c>
      <c r="Q95" s="328">
        <v>2</v>
      </c>
      <c r="R95" s="329"/>
      <c r="S95" s="330"/>
    </row>
  </sheetData>
  <sheetProtection/>
  <mergeCells count="318">
    <mergeCell ref="F94:G94"/>
    <mergeCell ref="H94:I94"/>
    <mergeCell ref="J94:K94"/>
    <mergeCell ref="L94:M94"/>
    <mergeCell ref="N94:O94"/>
    <mergeCell ref="F95:G95"/>
    <mergeCell ref="H95:I95"/>
    <mergeCell ref="J95:K95"/>
    <mergeCell ref="L95:M95"/>
    <mergeCell ref="N95:O95"/>
    <mergeCell ref="F92:G92"/>
    <mergeCell ref="H92:I92"/>
    <mergeCell ref="J92:K92"/>
    <mergeCell ref="L92:M92"/>
    <mergeCell ref="N92:O92"/>
    <mergeCell ref="F93:G93"/>
    <mergeCell ref="H93:I93"/>
    <mergeCell ref="J93:K93"/>
    <mergeCell ref="L93:M93"/>
    <mergeCell ref="N93:O93"/>
    <mergeCell ref="F90:G90"/>
    <mergeCell ref="H90:I90"/>
    <mergeCell ref="J90:K90"/>
    <mergeCell ref="L90:M90"/>
    <mergeCell ref="N90:O90"/>
    <mergeCell ref="F91:G91"/>
    <mergeCell ref="H91:I91"/>
    <mergeCell ref="J91:K91"/>
    <mergeCell ref="L91:M91"/>
    <mergeCell ref="N91:O91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J81:M81"/>
    <mergeCell ref="N81:P81"/>
    <mergeCell ref="Q81:S81"/>
    <mergeCell ref="D82:F82"/>
    <mergeCell ref="G82:I82"/>
    <mergeCell ref="J82:M82"/>
    <mergeCell ref="Q82:S82"/>
    <mergeCell ref="D83:E83"/>
    <mergeCell ref="F83:G83"/>
    <mergeCell ref="H83:I83"/>
    <mergeCell ref="J83:K83"/>
    <mergeCell ref="L83:M83"/>
    <mergeCell ref="R83:S83"/>
    <mergeCell ref="F78:G78"/>
    <mergeCell ref="H78:I78"/>
    <mergeCell ref="J78:K78"/>
    <mergeCell ref="L78:M78"/>
    <mergeCell ref="N78:O78"/>
    <mergeCell ref="F79:G79"/>
    <mergeCell ref="H79:I79"/>
    <mergeCell ref="J79:K79"/>
    <mergeCell ref="L79:M79"/>
    <mergeCell ref="N79:O79"/>
    <mergeCell ref="F76:G76"/>
    <mergeCell ref="H76:I76"/>
    <mergeCell ref="J76:K76"/>
    <mergeCell ref="L76:M76"/>
    <mergeCell ref="N76:O76"/>
    <mergeCell ref="F77:G77"/>
    <mergeCell ref="H77:I77"/>
    <mergeCell ref="J77:K77"/>
    <mergeCell ref="L77:M77"/>
    <mergeCell ref="N77:O77"/>
    <mergeCell ref="F74:G74"/>
    <mergeCell ref="H74:I74"/>
    <mergeCell ref="J74:K74"/>
    <mergeCell ref="L74:M74"/>
    <mergeCell ref="N74:O74"/>
    <mergeCell ref="F75:G75"/>
    <mergeCell ref="H75:I75"/>
    <mergeCell ref="J75:K75"/>
    <mergeCell ref="L75:M75"/>
    <mergeCell ref="N75:O75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F62:G62"/>
    <mergeCell ref="H62:I62"/>
    <mergeCell ref="J62:K62"/>
    <mergeCell ref="L62:M62"/>
    <mergeCell ref="N62:O62"/>
    <mergeCell ref="F63:G63"/>
    <mergeCell ref="H63:I63"/>
    <mergeCell ref="J63:K63"/>
    <mergeCell ref="L63:M63"/>
    <mergeCell ref="N63:O63"/>
    <mergeCell ref="F60:G60"/>
    <mergeCell ref="H60:I60"/>
    <mergeCell ref="J60:K60"/>
    <mergeCell ref="L60:M60"/>
    <mergeCell ref="N60:O60"/>
    <mergeCell ref="F61:G61"/>
    <mergeCell ref="H61:I61"/>
    <mergeCell ref="J61:K61"/>
    <mergeCell ref="L61:M61"/>
    <mergeCell ref="N61:O61"/>
    <mergeCell ref="F58:G58"/>
    <mergeCell ref="H58:I58"/>
    <mergeCell ref="J58:K58"/>
    <mergeCell ref="L58:M58"/>
    <mergeCell ref="N58:O58"/>
    <mergeCell ref="F59:G59"/>
    <mergeCell ref="H59:I59"/>
    <mergeCell ref="J59:K59"/>
    <mergeCell ref="L59:M59"/>
    <mergeCell ref="N59:O59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F46:G46"/>
    <mergeCell ref="H46:I46"/>
    <mergeCell ref="J46:K46"/>
    <mergeCell ref="L46:M46"/>
    <mergeCell ref="N46:O46"/>
    <mergeCell ref="F47:G47"/>
    <mergeCell ref="H47:I47"/>
    <mergeCell ref="J47:K47"/>
    <mergeCell ref="L47:M47"/>
    <mergeCell ref="N47:O47"/>
    <mergeCell ref="F44:G44"/>
    <mergeCell ref="H44:I44"/>
    <mergeCell ref="J44:K44"/>
    <mergeCell ref="L44:M44"/>
    <mergeCell ref="N44:O44"/>
    <mergeCell ref="F45:G45"/>
    <mergeCell ref="H45:I45"/>
    <mergeCell ref="J45:K45"/>
    <mergeCell ref="L45:M45"/>
    <mergeCell ref="N45:O45"/>
    <mergeCell ref="F42:G42"/>
    <mergeCell ref="H42:I42"/>
    <mergeCell ref="J42:K42"/>
    <mergeCell ref="L42:M42"/>
    <mergeCell ref="N42:O42"/>
    <mergeCell ref="F43:G43"/>
    <mergeCell ref="H43:I43"/>
    <mergeCell ref="J43:K43"/>
    <mergeCell ref="L43:M43"/>
    <mergeCell ref="N43:O43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49">
      <selection activeCell="I86" sqref="I86"/>
    </sheetView>
  </sheetViews>
  <sheetFormatPr defaultColWidth="8.88671875" defaultRowHeight="15"/>
  <cols>
    <col min="2" max="2" width="16.6640625" style="0" customWidth="1"/>
    <col min="3" max="3" width="13.21484375" style="0" customWidth="1"/>
    <col min="4" max="19" width="3.3359375" style="0" customWidth="1"/>
  </cols>
  <sheetData>
    <row r="1" spans="1:19" ht="16.5" thickTop="1">
      <c r="A1" s="435"/>
      <c r="B1" s="436" t="s">
        <v>29</v>
      </c>
      <c r="C1" s="437"/>
      <c r="D1" s="437"/>
      <c r="E1" s="437"/>
      <c r="F1" s="445"/>
      <c r="G1" s="437"/>
      <c r="H1" s="448" t="s">
        <v>0</v>
      </c>
      <c r="I1" s="449"/>
      <c r="J1" s="115" t="s">
        <v>101</v>
      </c>
      <c r="K1" s="116"/>
      <c r="L1" s="116"/>
      <c r="M1" s="117"/>
      <c r="N1" s="118" t="s">
        <v>25</v>
      </c>
      <c r="O1" s="119"/>
      <c r="P1" s="119"/>
      <c r="Q1" s="124">
        <v>1</v>
      </c>
      <c r="R1" s="99"/>
      <c r="S1" s="100"/>
    </row>
    <row r="2" spans="1:19" ht="16.5" thickBot="1">
      <c r="A2" s="438"/>
      <c r="B2" s="430" t="s">
        <v>30</v>
      </c>
      <c r="C2" s="426" t="s">
        <v>21</v>
      </c>
      <c r="D2" s="101"/>
      <c r="E2" s="102"/>
      <c r="F2" s="103"/>
      <c r="G2" s="104" t="s">
        <v>22</v>
      </c>
      <c r="H2" s="125"/>
      <c r="I2" s="125"/>
      <c r="J2" s="106">
        <v>42785</v>
      </c>
      <c r="K2" s="106"/>
      <c r="L2" s="106"/>
      <c r="M2" s="107"/>
      <c r="N2" s="424" t="s">
        <v>23</v>
      </c>
      <c r="O2" s="425"/>
      <c r="P2" s="425"/>
      <c r="Q2" s="126">
        <v>0.4166666666666667</v>
      </c>
      <c r="R2" s="126"/>
      <c r="S2" s="127"/>
    </row>
    <row r="3" spans="1:19" ht="15.75" thickTop="1">
      <c r="A3" s="439"/>
      <c r="B3" s="420" t="s">
        <v>20</v>
      </c>
      <c r="C3" s="419" t="s">
        <v>19</v>
      </c>
      <c r="D3" s="111" t="s">
        <v>1</v>
      </c>
      <c r="E3" s="112"/>
      <c r="F3" s="111" t="s">
        <v>2</v>
      </c>
      <c r="G3" s="112"/>
      <c r="H3" s="111" t="s">
        <v>3</v>
      </c>
      <c r="I3" s="112"/>
      <c r="J3" s="111" t="s">
        <v>4</v>
      </c>
      <c r="K3" s="112"/>
      <c r="L3" s="111"/>
      <c r="M3" s="112"/>
      <c r="N3" s="380" t="s">
        <v>5</v>
      </c>
      <c r="O3" s="381" t="s">
        <v>6</v>
      </c>
      <c r="P3" s="400" t="s">
        <v>14</v>
      </c>
      <c r="Q3" s="401"/>
      <c r="R3" s="113" t="s">
        <v>7</v>
      </c>
      <c r="S3" s="114"/>
    </row>
    <row r="4" spans="1:19" ht="15">
      <c r="A4" s="440" t="s">
        <v>1</v>
      </c>
      <c r="B4" s="421" t="s">
        <v>71</v>
      </c>
      <c r="C4" s="415" t="s">
        <v>34</v>
      </c>
      <c r="D4" s="382"/>
      <c r="E4" s="383"/>
      <c r="F4" s="384">
        <v>2</v>
      </c>
      <c r="G4" s="385">
        <v>0</v>
      </c>
      <c r="H4" s="384">
        <v>2</v>
      </c>
      <c r="I4" s="385">
        <v>0</v>
      </c>
      <c r="J4" s="384" t="s">
        <v>102</v>
      </c>
      <c r="K4" s="385" t="s">
        <v>102</v>
      </c>
      <c r="L4" s="384"/>
      <c r="M4" s="385"/>
      <c r="N4" s="431">
        <v>2</v>
      </c>
      <c r="O4" s="432">
        <v>0</v>
      </c>
      <c r="P4" s="378">
        <v>4</v>
      </c>
      <c r="Q4" s="379">
        <v>0</v>
      </c>
      <c r="R4" s="89">
        <v>1</v>
      </c>
      <c r="S4" s="90"/>
    </row>
    <row r="5" spans="1:19" ht="15">
      <c r="A5" s="441" t="s">
        <v>2</v>
      </c>
      <c r="B5" s="421" t="s">
        <v>95</v>
      </c>
      <c r="C5" s="416" t="s">
        <v>32</v>
      </c>
      <c r="D5" s="387">
        <v>0</v>
      </c>
      <c r="E5" s="388">
        <v>2</v>
      </c>
      <c r="F5" s="389"/>
      <c r="G5" s="390"/>
      <c r="H5" s="387">
        <v>2</v>
      </c>
      <c r="I5" s="388">
        <v>0</v>
      </c>
      <c r="J5" s="387" t="s">
        <v>102</v>
      </c>
      <c r="K5" s="388" t="s">
        <v>102</v>
      </c>
      <c r="L5" s="387"/>
      <c r="M5" s="388"/>
      <c r="N5" s="431">
        <v>1</v>
      </c>
      <c r="O5" s="432">
        <v>1</v>
      </c>
      <c r="P5" s="378">
        <v>2</v>
      </c>
      <c r="Q5" s="379">
        <v>2</v>
      </c>
      <c r="R5" s="89">
        <v>2</v>
      </c>
      <c r="S5" s="90"/>
    </row>
    <row r="6" spans="1:19" ht="15">
      <c r="A6" s="441" t="s">
        <v>3</v>
      </c>
      <c r="B6" s="421" t="s">
        <v>88</v>
      </c>
      <c r="C6" s="416" t="s">
        <v>43</v>
      </c>
      <c r="D6" s="387">
        <v>0</v>
      </c>
      <c r="E6" s="388">
        <v>2</v>
      </c>
      <c r="F6" s="387">
        <v>0</v>
      </c>
      <c r="G6" s="388">
        <v>2</v>
      </c>
      <c r="H6" s="389"/>
      <c r="I6" s="390"/>
      <c r="J6" s="387" t="s">
        <v>102</v>
      </c>
      <c r="K6" s="388" t="s">
        <v>102</v>
      </c>
      <c r="L6" s="387"/>
      <c r="M6" s="388"/>
      <c r="N6" s="431">
        <v>0</v>
      </c>
      <c r="O6" s="432">
        <v>2</v>
      </c>
      <c r="P6" s="378">
        <v>0</v>
      </c>
      <c r="Q6" s="379">
        <v>4</v>
      </c>
      <c r="R6" s="89">
        <v>3</v>
      </c>
      <c r="S6" s="90"/>
    </row>
    <row r="7" spans="1:19" ht="15.75" thickBot="1">
      <c r="A7" s="442" t="s">
        <v>4</v>
      </c>
      <c r="B7" s="443"/>
      <c r="C7" s="444"/>
      <c r="D7" s="446" t="s">
        <v>102</v>
      </c>
      <c r="E7" s="447" t="s">
        <v>102</v>
      </c>
      <c r="F7" s="446" t="s">
        <v>102</v>
      </c>
      <c r="G7" s="447" t="s">
        <v>102</v>
      </c>
      <c r="H7" s="446" t="s">
        <v>102</v>
      </c>
      <c r="I7" s="447" t="s">
        <v>102</v>
      </c>
      <c r="J7" s="453"/>
      <c r="K7" s="454"/>
      <c r="L7" s="446"/>
      <c r="M7" s="447"/>
      <c r="N7" s="455" t="s">
        <v>102</v>
      </c>
      <c r="O7" s="456" t="s">
        <v>102</v>
      </c>
      <c r="P7" s="450" t="s">
        <v>102</v>
      </c>
      <c r="Q7" s="451" t="s">
        <v>102</v>
      </c>
      <c r="R7" s="91"/>
      <c r="S7" s="92"/>
    </row>
    <row r="8" spans="1:19" ht="15.75" thickTop="1">
      <c r="A8" s="402"/>
      <c r="B8" s="433" t="s">
        <v>24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452"/>
      <c r="S8" s="434"/>
    </row>
    <row r="9" spans="1:19" ht="15.75" thickBot="1">
      <c r="A9" s="386"/>
      <c r="B9" s="427" t="s">
        <v>26</v>
      </c>
      <c r="C9" s="391"/>
      <c r="D9" s="391"/>
      <c r="E9" s="392"/>
      <c r="F9" s="120" t="s">
        <v>8</v>
      </c>
      <c r="G9" s="121"/>
      <c r="H9" s="122" t="s">
        <v>9</v>
      </c>
      <c r="I9" s="121"/>
      <c r="J9" s="122" t="s">
        <v>10</v>
      </c>
      <c r="K9" s="121"/>
      <c r="L9" s="122" t="s">
        <v>11</v>
      </c>
      <c r="M9" s="121"/>
      <c r="N9" s="122" t="s">
        <v>12</v>
      </c>
      <c r="O9" s="121"/>
      <c r="P9" s="93" t="s">
        <v>13</v>
      </c>
      <c r="Q9" s="128"/>
      <c r="R9" s="377"/>
      <c r="S9" s="411"/>
    </row>
    <row r="10" spans="1:19" ht="15.75">
      <c r="A10" s="393" t="s">
        <v>16</v>
      </c>
      <c r="B10" s="414" t="s">
        <v>71</v>
      </c>
      <c r="C10" s="417" t="s">
        <v>88</v>
      </c>
      <c r="D10" s="394"/>
      <c r="E10" s="395"/>
      <c r="F10" s="95">
        <v>3</v>
      </c>
      <c r="G10" s="96"/>
      <c r="H10" s="82">
        <v>5</v>
      </c>
      <c r="I10" s="83"/>
      <c r="J10" s="82"/>
      <c r="K10" s="83"/>
      <c r="L10" s="82"/>
      <c r="M10" s="83"/>
      <c r="N10" s="97"/>
      <c r="O10" s="83"/>
      <c r="P10" s="403">
        <v>2</v>
      </c>
      <c r="Q10" s="404">
        <v>0</v>
      </c>
      <c r="R10" s="405"/>
      <c r="S10" s="412"/>
    </row>
    <row r="11" spans="1:19" ht="15.75">
      <c r="A11" s="393" t="s">
        <v>15</v>
      </c>
      <c r="B11" s="414" t="s">
        <v>95</v>
      </c>
      <c r="C11" s="418" t="s">
        <v>102</v>
      </c>
      <c r="D11" s="396"/>
      <c r="E11" s="395"/>
      <c r="F11" s="84"/>
      <c r="G11" s="85"/>
      <c r="H11" s="84"/>
      <c r="I11" s="85"/>
      <c r="J11" s="84"/>
      <c r="K11" s="85"/>
      <c r="L11" s="84"/>
      <c r="M11" s="85"/>
      <c r="N11" s="84"/>
      <c r="O11" s="85"/>
      <c r="P11" s="403" t="s">
        <v>102</v>
      </c>
      <c r="Q11" s="404" t="s">
        <v>102</v>
      </c>
      <c r="R11" s="406"/>
      <c r="S11" s="413"/>
    </row>
    <row r="12" spans="1:19" ht="16.5" thickBot="1">
      <c r="A12" s="393" t="s">
        <v>27</v>
      </c>
      <c r="B12" s="423" t="s">
        <v>71</v>
      </c>
      <c r="C12" s="422" t="s">
        <v>102</v>
      </c>
      <c r="D12" s="391"/>
      <c r="E12" s="392"/>
      <c r="F12" s="87"/>
      <c r="G12" s="88"/>
      <c r="H12" s="87"/>
      <c r="I12" s="88"/>
      <c r="J12" s="87"/>
      <c r="K12" s="88"/>
      <c r="L12" s="87"/>
      <c r="M12" s="88"/>
      <c r="N12" s="87"/>
      <c r="O12" s="88"/>
      <c r="P12" s="403" t="s">
        <v>102</v>
      </c>
      <c r="Q12" s="404" t="s">
        <v>102</v>
      </c>
      <c r="R12" s="406"/>
      <c r="S12" s="413"/>
    </row>
    <row r="13" spans="1:19" ht="15.75">
      <c r="A13" s="393" t="s">
        <v>17</v>
      </c>
      <c r="B13" s="414" t="s">
        <v>95</v>
      </c>
      <c r="C13" s="418" t="s">
        <v>88</v>
      </c>
      <c r="D13" s="394"/>
      <c r="E13" s="395"/>
      <c r="F13" s="82">
        <v>7</v>
      </c>
      <c r="G13" s="83"/>
      <c r="H13" s="82">
        <v>5</v>
      </c>
      <c r="I13" s="83"/>
      <c r="J13" s="82"/>
      <c r="K13" s="83"/>
      <c r="L13" s="82"/>
      <c r="M13" s="83"/>
      <c r="N13" s="82"/>
      <c r="O13" s="83"/>
      <c r="P13" s="403">
        <v>2</v>
      </c>
      <c r="Q13" s="404">
        <v>0</v>
      </c>
      <c r="R13" s="406"/>
      <c r="S13" s="413"/>
    </row>
    <row r="14" spans="1:19" ht="15.75">
      <c r="A14" s="393" t="s">
        <v>18</v>
      </c>
      <c r="B14" s="414" t="s">
        <v>71</v>
      </c>
      <c r="C14" s="418" t="s">
        <v>95</v>
      </c>
      <c r="D14" s="396"/>
      <c r="E14" s="395"/>
      <c r="F14" s="84">
        <v>10</v>
      </c>
      <c r="G14" s="85"/>
      <c r="H14" s="84">
        <v>9</v>
      </c>
      <c r="I14" s="85"/>
      <c r="J14" s="86"/>
      <c r="K14" s="85"/>
      <c r="L14" s="84"/>
      <c r="M14" s="85"/>
      <c r="N14" s="84"/>
      <c r="O14" s="85"/>
      <c r="P14" s="403">
        <v>2</v>
      </c>
      <c r="Q14" s="404">
        <v>0</v>
      </c>
      <c r="R14" s="406"/>
      <c r="S14" s="413"/>
    </row>
    <row r="15" spans="1:19" ht="16.5" thickBot="1">
      <c r="A15" s="397" t="s">
        <v>28</v>
      </c>
      <c r="B15" s="428" t="s">
        <v>88</v>
      </c>
      <c r="C15" s="429" t="s">
        <v>102</v>
      </c>
      <c r="D15" s="398"/>
      <c r="E15" s="399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407" t="s">
        <v>102</v>
      </c>
      <c r="Q15" s="408" t="s">
        <v>102</v>
      </c>
      <c r="R15" s="409"/>
      <c r="S15" s="410"/>
    </row>
    <row r="16" spans="1:19" ht="16.5" thickBot="1" thickTop="1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</row>
    <row r="17" spans="1:19" ht="16.5" thickTop="1">
      <c r="A17" s="435"/>
      <c r="B17" s="436" t="s">
        <v>29</v>
      </c>
      <c r="C17" s="437"/>
      <c r="D17" s="437"/>
      <c r="E17" s="437"/>
      <c r="F17" s="445"/>
      <c r="G17" s="437"/>
      <c r="H17" s="448" t="s">
        <v>0</v>
      </c>
      <c r="I17" s="449"/>
      <c r="J17" s="115" t="s">
        <v>101</v>
      </c>
      <c r="K17" s="116"/>
      <c r="L17" s="116"/>
      <c r="M17" s="117"/>
      <c r="N17" s="118" t="s">
        <v>25</v>
      </c>
      <c r="O17" s="119"/>
      <c r="P17" s="119"/>
      <c r="Q17" s="124">
        <v>2</v>
      </c>
      <c r="R17" s="99"/>
      <c r="S17" s="100"/>
    </row>
    <row r="18" spans="1:19" ht="16.5" thickBot="1">
      <c r="A18" s="438"/>
      <c r="B18" s="430" t="s">
        <v>30</v>
      </c>
      <c r="C18" s="426" t="s">
        <v>21</v>
      </c>
      <c r="D18" s="101"/>
      <c r="E18" s="102"/>
      <c r="F18" s="103"/>
      <c r="G18" s="104" t="s">
        <v>22</v>
      </c>
      <c r="H18" s="125"/>
      <c r="I18" s="125"/>
      <c r="J18" s="106">
        <v>42785</v>
      </c>
      <c r="K18" s="106"/>
      <c r="L18" s="106"/>
      <c r="M18" s="107"/>
      <c r="N18" s="424" t="s">
        <v>23</v>
      </c>
      <c r="O18" s="425"/>
      <c r="P18" s="425"/>
      <c r="Q18" s="126">
        <v>0.4166666666666667</v>
      </c>
      <c r="R18" s="126"/>
      <c r="S18" s="127"/>
    </row>
    <row r="19" spans="1:19" ht="15.75" thickTop="1">
      <c r="A19" s="439"/>
      <c r="B19" s="420" t="s">
        <v>20</v>
      </c>
      <c r="C19" s="419" t="s">
        <v>19</v>
      </c>
      <c r="D19" s="111" t="s">
        <v>1</v>
      </c>
      <c r="E19" s="112"/>
      <c r="F19" s="111" t="s">
        <v>2</v>
      </c>
      <c r="G19" s="112"/>
      <c r="H19" s="111" t="s">
        <v>3</v>
      </c>
      <c r="I19" s="112"/>
      <c r="J19" s="111" t="s">
        <v>4</v>
      </c>
      <c r="K19" s="112"/>
      <c r="L19" s="111"/>
      <c r="M19" s="112"/>
      <c r="N19" s="380" t="s">
        <v>5</v>
      </c>
      <c r="O19" s="381" t="s">
        <v>6</v>
      </c>
      <c r="P19" s="400" t="s">
        <v>14</v>
      </c>
      <c r="Q19" s="401"/>
      <c r="R19" s="113" t="s">
        <v>7</v>
      </c>
      <c r="S19" s="114"/>
    </row>
    <row r="20" spans="1:19" ht="15">
      <c r="A20" s="440" t="s">
        <v>1</v>
      </c>
      <c r="B20" s="421" t="s">
        <v>56</v>
      </c>
      <c r="C20" s="415" t="s">
        <v>32</v>
      </c>
      <c r="D20" s="382"/>
      <c r="E20" s="383"/>
      <c r="F20" s="384">
        <v>2</v>
      </c>
      <c r="G20" s="385">
        <v>0</v>
      </c>
      <c r="H20" s="384">
        <v>2</v>
      </c>
      <c r="I20" s="385">
        <v>1</v>
      </c>
      <c r="J20" s="384">
        <v>2</v>
      </c>
      <c r="K20" s="385">
        <v>1</v>
      </c>
      <c r="L20" s="384"/>
      <c r="M20" s="385"/>
      <c r="N20" s="431">
        <v>3</v>
      </c>
      <c r="O20" s="432">
        <v>0</v>
      </c>
      <c r="P20" s="378">
        <v>6</v>
      </c>
      <c r="Q20" s="379">
        <v>2</v>
      </c>
      <c r="R20" s="89">
        <v>1</v>
      </c>
      <c r="S20" s="90"/>
    </row>
    <row r="21" spans="1:19" ht="15">
      <c r="A21" s="441" t="s">
        <v>2</v>
      </c>
      <c r="B21" s="421" t="s">
        <v>97</v>
      </c>
      <c r="C21" s="416" t="s">
        <v>98</v>
      </c>
      <c r="D21" s="387">
        <v>0</v>
      </c>
      <c r="E21" s="388">
        <v>2</v>
      </c>
      <c r="F21" s="389"/>
      <c r="G21" s="390"/>
      <c r="H21" s="387">
        <v>0</v>
      </c>
      <c r="I21" s="388">
        <v>2</v>
      </c>
      <c r="J21" s="387">
        <v>0</v>
      </c>
      <c r="K21" s="388">
        <v>2</v>
      </c>
      <c r="L21" s="387"/>
      <c r="M21" s="388"/>
      <c r="N21" s="431">
        <v>0</v>
      </c>
      <c r="O21" s="432">
        <v>3</v>
      </c>
      <c r="P21" s="378">
        <v>0</v>
      </c>
      <c r="Q21" s="379">
        <v>6</v>
      </c>
      <c r="R21" s="89">
        <v>4</v>
      </c>
      <c r="S21" s="90"/>
    </row>
    <row r="22" spans="1:19" ht="15">
      <c r="A22" s="441" t="s">
        <v>3</v>
      </c>
      <c r="B22" s="421" t="s">
        <v>86</v>
      </c>
      <c r="C22" s="416" t="s">
        <v>43</v>
      </c>
      <c r="D22" s="387">
        <v>1</v>
      </c>
      <c r="E22" s="388">
        <v>2</v>
      </c>
      <c r="F22" s="387">
        <v>2</v>
      </c>
      <c r="G22" s="388">
        <v>0</v>
      </c>
      <c r="H22" s="389"/>
      <c r="I22" s="390"/>
      <c r="J22" s="387">
        <v>0</v>
      </c>
      <c r="K22" s="388">
        <v>2</v>
      </c>
      <c r="L22" s="387"/>
      <c r="M22" s="388"/>
      <c r="N22" s="431">
        <v>1</v>
      </c>
      <c r="O22" s="432">
        <v>2</v>
      </c>
      <c r="P22" s="378">
        <v>3</v>
      </c>
      <c r="Q22" s="379">
        <v>4</v>
      </c>
      <c r="R22" s="89">
        <v>3</v>
      </c>
      <c r="S22" s="90"/>
    </row>
    <row r="23" spans="1:19" ht="15.75" thickBot="1">
      <c r="A23" s="442" t="s">
        <v>4</v>
      </c>
      <c r="B23" s="443" t="s">
        <v>74</v>
      </c>
      <c r="C23" s="444" t="s">
        <v>33</v>
      </c>
      <c r="D23" s="446">
        <v>1</v>
      </c>
      <c r="E23" s="447">
        <v>2</v>
      </c>
      <c r="F23" s="446">
        <v>2</v>
      </c>
      <c r="G23" s="447">
        <v>0</v>
      </c>
      <c r="H23" s="446">
        <v>2</v>
      </c>
      <c r="I23" s="447">
        <v>0</v>
      </c>
      <c r="J23" s="453"/>
      <c r="K23" s="454"/>
      <c r="L23" s="446"/>
      <c r="M23" s="447"/>
      <c r="N23" s="455">
        <v>2</v>
      </c>
      <c r="O23" s="456">
        <v>1</v>
      </c>
      <c r="P23" s="450">
        <v>5</v>
      </c>
      <c r="Q23" s="451">
        <v>2</v>
      </c>
      <c r="R23" s="91">
        <v>2</v>
      </c>
      <c r="S23" s="92"/>
    </row>
    <row r="24" spans="1:19" ht="15.75" thickTop="1">
      <c r="A24" s="402"/>
      <c r="B24" s="433" t="s">
        <v>24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452"/>
      <c r="S24" s="434"/>
    </row>
    <row r="25" spans="1:19" ht="15.75" thickBot="1">
      <c r="A25" s="386"/>
      <c r="B25" s="427" t="s">
        <v>26</v>
      </c>
      <c r="C25" s="391"/>
      <c r="D25" s="391"/>
      <c r="E25" s="392"/>
      <c r="F25" s="120" t="s">
        <v>8</v>
      </c>
      <c r="G25" s="121"/>
      <c r="H25" s="122" t="s">
        <v>9</v>
      </c>
      <c r="I25" s="121"/>
      <c r="J25" s="122" t="s">
        <v>10</v>
      </c>
      <c r="K25" s="121"/>
      <c r="L25" s="122" t="s">
        <v>11</v>
      </c>
      <c r="M25" s="121"/>
      <c r="N25" s="122" t="s">
        <v>12</v>
      </c>
      <c r="O25" s="121"/>
      <c r="P25" s="93" t="s">
        <v>13</v>
      </c>
      <c r="Q25" s="128"/>
      <c r="R25" s="377"/>
      <c r="S25" s="411"/>
    </row>
    <row r="26" spans="1:19" ht="15.75">
      <c r="A26" s="393" t="s">
        <v>16</v>
      </c>
      <c r="B26" s="414" t="s">
        <v>56</v>
      </c>
      <c r="C26" s="417" t="s">
        <v>86</v>
      </c>
      <c r="D26" s="394"/>
      <c r="E26" s="395"/>
      <c r="F26" s="95">
        <v>6</v>
      </c>
      <c r="G26" s="96"/>
      <c r="H26" s="82">
        <v>-9</v>
      </c>
      <c r="I26" s="83"/>
      <c r="J26" s="82">
        <v>2</v>
      </c>
      <c r="K26" s="83"/>
      <c r="L26" s="82"/>
      <c r="M26" s="83"/>
      <c r="N26" s="97"/>
      <c r="O26" s="83"/>
      <c r="P26" s="403">
        <v>2</v>
      </c>
      <c r="Q26" s="404">
        <v>1</v>
      </c>
      <c r="R26" s="405"/>
      <c r="S26" s="412"/>
    </row>
    <row r="27" spans="1:19" ht="15.75">
      <c r="A27" s="393" t="s">
        <v>15</v>
      </c>
      <c r="B27" s="414" t="s">
        <v>97</v>
      </c>
      <c r="C27" s="418" t="s">
        <v>74</v>
      </c>
      <c r="D27" s="396"/>
      <c r="E27" s="395"/>
      <c r="F27" s="84">
        <v>-3</v>
      </c>
      <c r="G27" s="85"/>
      <c r="H27" s="84">
        <v>-6</v>
      </c>
      <c r="I27" s="85"/>
      <c r="J27" s="84"/>
      <c r="K27" s="85"/>
      <c r="L27" s="84"/>
      <c r="M27" s="85"/>
      <c r="N27" s="84"/>
      <c r="O27" s="85"/>
      <c r="P27" s="403">
        <v>0</v>
      </c>
      <c r="Q27" s="404">
        <v>2</v>
      </c>
      <c r="R27" s="406"/>
      <c r="S27" s="413"/>
    </row>
    <row r="28" spans="1:19" ht="16.5" thickBot="1">
      <c r="A28" s="393" t="s">
        <v>27</v>
      </c>
      <c r="B28" s="423" t="s">
        <v>56</v>
      </c>
      <c r="C28" s="422" t="s">
        <v>74</v>
      </c>
      <c r="D28" s="391"/>
      <c r="E28" s="392"/>
      <c r="F28" s="87">
        <v>-2</v>
      </c>
      <c r="G28" s="88"/>
      <c r="H28" s="87">
        <v>4</v>
      </c>
      <c r="I28" s="88"/>
      <c r="J28" s="87">
        <v>9</v>
      </c>
      <c r="K28" s="88"/>
      <c r="L28" s="87"/>
      <c r="M28" s="88"/>
      <c r="N28" s="87"/>
      <c r="O28" s="88"/>
      <c r="P28" s="403">
        <v>2</v>
      </c>
      <c r="Q28" s="404">
        <v>1</v>
      </c>
      <c r="R28" s="406"/>
      <c r="S28" s="413"/>
    </row>
    <row r="29" spans="1:19" ht="15.75">
      <c r="A29" s="393" t="s">
        <v>17</v>
      </c>
      <c r="B29" s="414" t="s">
        <v>97</v>
      </c>
      <c r="C29" s="418" t="s">
        <v>86</v>
      </c>
      <c r="D29" s="394"/>
      <c r="E29" s="395"/>
      <c r="F29" s="82">
        <v>-8</v>
      </c>
      <c r="G29" s="83"/>
      <c r="H29" s="82">
        <v>-6</v>
      </c>
      <c r="I29" s="83"/>
      <c r="J29" s="82"/>
      <c r="K29" s="83"/>
      <c r="L29" s="82"/>
      <c r="M29" s="83"/>
      <c r="N29" s="82"/>
      <c r="O29" s="83"/>
      <c r="P29" s="403">
        <v>0</v>
      </c>
      <c r="Q29" s="404">
        <v>2</v>
      </c>
      <c r="R29" s="406"/>
      <c r="S29" s="413"/>
    </row>
    <row r="30" spans="1:19" ht="15.75">
      <c r="A30" s="393" t="s">
        <v>18</v>
      </c>
      <c r="B30" s="414" t="s">
        <v>56</v>
      </c>
      <c r="C30" s="418" t="s">
        <v>97</v>
      </c>
      <c r="D30" s="396"/>
      <c r="E30" s="395"/>
      <c r="F30" s="84">
        <v>9</v>
      </c>
      <c r="G30" s="85"/>
      <c r="H30" s="84">
        <v>6</v>
      </c>
      <c r="I30" s="85"/>
      <c r="J30" s="86"/>
      <c r="K30" s="85"/>
      <c r="L30" s="84"/>
      <c r="M30" s="85"/>
      <c r="N30" s="84"/>
      <c r="O30" s="85"/>
      <c r="P30" s="403">
        <v>2</v>
      </c>
      <c r="Q30" s="404">
        <v>0</v>
      </c>
      <c r="R30" s="406"/>
      <c r="S30" s="413"/>
    </row>
    <row r="31" spans="1:19" ht="16.5" thickBot="1">
      <c r="A31" s="397" t="s">
        <v>28</v>
      </c>
      <c r="B31" s="428" t="s">
        <v>86</v>
      </c>
      <c r="C31" s="429" t="s">
        <v>74</v>
      </c>
      <c r="D31" s="398"/>
      <c r="E31" s="399"/>
      <c r="F31" s="80">
        <v>-2</v>
      </c>
      <c r="G31" s="81"/>
      <c r="H31" s="80">
        <v>-3</v>
      </c>
      <c r="I31" s="81"/>
      <c r="J31" s="80"/>
      <c r="K31" s="81"/>
      <c r="L31" s="80"/>
      <c r="M31" s="81"/>
      <c r="N31" s="80"/>
      <c r="O31" s="81"/>
      <c r="P31" s="407">
        <v>0</v>
      </c>
      <c r="Q31" s="408">
        <v>2</v>
      </c>
      <c r="R31" s="409"/>
      <c r="S31" s="410"/>
    </row>
    <row r="32" spans="1:19" ht="16.5" thickBot="1" thickTop="1">
      <c r="A32" s="377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</row>
    <row r="33" spans="1:19" ht="16.5" thickTop="1">
      <c r="A33" s="435"/>
      <c r="B33" s="436" t="s">
        <v>29</v>
      </c>
      <c r="C33" s="437"/>
      <c r="D33" s="437"/>
      <c r="E33" s="437"/>
      <c r="F33" s="445"/>
      <c r="G33" s="437"/>
      <c r="H33" s="448" t="s">
        <v>0</v>
      </c>
      <c r="I33" s="449"/>
      <c r="J33" s="115" t="s">
        <v>101</v>
      </c>
      <c r="K33" s="116"/>
      <c r="L33" s="116"/>
      <c r="M33" s="117"/>
      <c r="N33" s="118" t="s">
        <v>25</v>
      </c>
      <c r="O33" s="119"/>
      <c r="P33" s="119"/>
      <c r="Q33" s="124">
        <v>3</v>
      </c>
      <c r="R33" s="99"/>
      <c r="S33" s="100"/>
    </row>
    <row r="34" spans="1:19" ht="16.5" thickBot="1">
      <c r="A34" s="438"/>
      <c r="B34" s="430" t="s">
        <v>30</v>
      </c>
      <c r="C34" s="426" t="s">
        <v>21</v>
      </c>
      <c r="D34" s="101"/>
      <c r="E34" s="102"/>
      <c r="F34" s="103"/>
      <c r="G34" s="104" t="s">
        <v>22</v>
      </c>
      <c r="H34" s="125"/>
      <c r="I34" s="125"/>
      <c r="J34" s="106">
        <v>42785</v>
      </c>
      <c r="K34" s="106"/>
      <c r="L34" s="106"/>
      <c r="M34" s="107"/>
      <c r="N34" s="424" t="s">
        <v>23</v>
      </c>
      <c r="O34" s="425"/>
      <c r="P34" s="425"/>
      <c r="Q34" s="126">
        <v>0.4166666666666667</v>
      </c>
      <c r="R34" s="126"/>
      <c r="S34" s="127"/>
    </row>
    <row r="35" spans="1:19" ht="15.75" thickTop="1">
      <c r="A35" s="439"/>
      <c r="B35" s="420" t="s">
        <v>20</v>
      </c>
      <c r="C35" s="419" t="s">
        <v>19</v>
      </c>
      <c r="D35" s="111" t="s">
        <v>1</v>
      </c>
      <c r="E35" s="112"/>
      <c r="F35" s="111" t="s">
        <v>2</v>
      </c>
      <c r="G35" s="112"/>
      <c r="H35" s="111" t="s">
        <v>3</v>
      </c>
      <c r="I35" s="112"/>
      <c r="J35" s="111" t="s">
        <v>4</v>
      </c>
      <c r="K35" s="112"/>
      <c r="L35" s="111"/>
      <c r="M35" s="112"/>
      <c r="N35" s="380" t="s">
        <v>5</v>
      </c>
      <c r="O35" s="381" t="s">
        <v>6</v>
      </c>
      <c r="P35" s="400" t="s">
        <v>14</v>
      </c>
      <c r="Q35" s="401"/>
      <c r="R35" s="113" t="s">
        <v>7</v>
      </c>
      <c r="S35" s="114"/>
    </row>
    <row r="36" spans="1:19" ht="15">
      <c r="A36" s="440" t="s">
        <v>1</v>
      </c>
      <c r="B36" s="421" t="s">
        <v>103</v>
      </c>
      <c r="C36" s="415" t="s">
        <v>34</v>
      </c>
      <c r="D36" s="382"/>
      <c r="E36" s="383"/>
      <c r="F36" s="384">
        <v>0</v>
      </c>
      <c r="G36" s="385">
        <v>2</v>
      </c>
      <c r="H36" s="384">
        <v>0</v>
      </c>
      <c r="I36" s="385">
        <v>2</v>
      </c>
      <c r="J36" s="384">
        <v>0</v>
      </c>
      <c r="K36" s="385">
        <v>2</v>
      </c>
      <c r="L36" s="384"/>
      <c r="M36" s="385"/>
      <c r="N36" s="431">
        <v>0</v>
      </c>
      <c r="O36" s="432">
        <v>3</v>
      </c>
      <c r="P36" s="378">
        <v>0</v>
      </c>
      <c r="Q36" s="379">
        <v>6</v>
      </c>
      <c r="R36" s="89">
        <v>4</v>
      </c>
      <c r="S36" s="90"/>
    </row>
    <row r="37" spans="1:19" ht="15">
      <c r="A37" s="441" t="s">
        <v>2</v>
      </c>
      <c r="B37" s="421" t="s">
        <v>72</v>
      </c>
      <c r="C37" s="416" t="s">
        <v>31</v>
      </c>
      <c r="D37" s="387">
        <v>2</v>
      </c>
      <c r="E37" s="388">
        <v>0</v>
      </c>
      <c r="F37" s="389"/>
      <c r="G37" s="390"/>
      <c r="H37" s="387">
        <v>2</v>
      </c>
      <c r="I37" s="388">
        <v>0</v>
      </c>
      <c r="J37" s="387">
        <v>2</v>
      </c>
      <c r="K37" s="388">
        <v>1</v>
      </c>
      <c r="L37" s="387"/>
      <c r="M37" s="388"/>
      <c r="N37" s="431">
        <v>3</v>
      </c>
      <c r="O37" s="432">
        <v>0</v>
      </c>
      <c r="P37" s="378">
        <v>6</v>
      </c>
      <c r="Q37" s="379">
        <v>1</v>
      </c>
      <c r="R37" s="89">
        <v>1</v>
      </c>
      <c r="S37" s="90"/>
    </row>
    <row r="38" spans="1:19" ht="15">
      <c r="A38" s="441" t="s">
        <v>3</v>
      </c>
      <c r="B38" s="421" t="s">
        <v>87</v>
      </c>
      <c r="C38" s="416" t="s">
        <v>32</v>
      </c>
      <c r="D38" s="387">
        <v>2</v>
      </c>
      <c r="E38" s="388">
        <v>0</v>
      </c>
      <c r="F38" s="387">
        <v>0</v>
      </c>
      <c r="G38" s="388">
        <v>2</v>
      </c>
      <c r="H38" s="389"/>
      <c r="I38" s="390"/>
      <c r="J38" s="387">
        <v>1</v>
      </c>
      <c r="K38" s="388">
        <v>2</v>
      </c>
      <c r="L38" s="387"/>
      <c r="M38" s="388"/>
      <c r="N38" s="431">
        <v>1</v>
      </c>
      <c r="O38" s="432">
        <v>2</v>
      </c>
      <c r="P38" s="378">
        <v>3</v>
      </c>
      <c r="Q38" s="379">
        <v>4</v>
      </c>
      <c r="R38" s="89">
        <v>3</v>
      </c>
      <c r="S38" s="90"/>
    </row>
    <row r="39" spans="1:19" ht="15.75" thickBot="1">
      <c r="A39" s="442" t="s">
        <v>4</v>
      </c>
      <c r="B39" s="443" t="s">
        <v>94</v>
      </c>
      <c r="C39" s="444" t="s">
        <v>43</v>
      </c>
      <c r="D39" s="446">
        <v>2</v>
      </c>
      <c r="E39" s="447">
        <v>0</v>
      </c>
      <c r="F39" s="446">
        <v>1</v>
      </c>
      <c r="G39" s="447">
        <v>2</v>
      </c>
      <c r="H39" s="446">
        <v>2</v>
      </c>
      <c r="I39" s="447">
        <v>1</v>
      </c>
      <c r="J39" s="453"/>
      <c r="K39" s="454"/>
      <c r="L39" s="446"/>
      <c r="M39" s="447"/>
      <c r="N39" s="455">
        <v>2</v>
      </c>
      <c r="O39" s="456">
        <v>1</v>
      </c>
      <c r="P39" s="450">
        <v>5</v>
      </c>
      <c r="Q39" s="451">
        <v>3</v>
      </c>
      <c r="R39" s="91">
        <v>2</v>
      </c>
      <c r="S39" s="92"/>
    </row>
    <row r="40" spans="1:19" ht="15.75" thickTop="1">
      <c r="A40" s="402"/>
      <c r="B40" s="433" t="s">
        <v>24</v>
      </c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452"/>
      <c r="S40" s="434"/>
    </row>
    <row r="41" spans="1:19" ht="15.75" thickBot="1">
      <c r="A41" s="386"/>
      <c r="B41" s="427" t="s">
        <v>26</v>
      </c>
      <c r="C41" s="391"/>
      <c r="D41" s="391"/>
      <c r="E41" s="392"/>
      <c r="F41" s="120" t="s">
        <v>8</v>
      </c>
      <c r="G41" s="121"/>
      <c r="H41" s="122" t="s">
        <v>9</v>
      </c>
      <c r="I41" s="121"/>
      <c r="J41" s="122" t="s">
        <v>10</v>
      </c>
      <c r="K41" s="121"/>
      <c r="L41" s="122" t="s">
        <v>11</v>
      </c>
      <c r="M41" s="121"/>
      <c r="N41" s="122" t="s">
        <v>12</v>
      </c>
      <c r="O41" s="121"/>
      <c r="P41" s="93" t="s">
        <v>13</v>
      </c>
      <c r="Q41" s="128"/>
      <c r="R41" s="377"/>
      <c r="S41" s="411"/>
    </row>
    <row r="42" spans="1:19" ht="15.75">
      <c r="A42" s="393" t="s">
        <v>16</v>
      </c>
      <c r="B42" s="414" t="s">
        <v>103</v>
      </c>
      <c r="C42" s="417" t="s">
        <v>87</v>
      </c>
      <c r="D42" s="394"/>
      <c r="E42" s="395"/>
      <c r="F42" s="95">
        <v>-1</v>
      </c>
      <c r="G42" s="96"/>
      <c r="H42" s="82">
        <v>-1</v>
      </c>
      <c r="I42" s="83"/>
      <c r="J42" s="82"/>
      <c r="K42" s="83"/>
      <c r="L42" s="82"/>
      <c r="M42" s="83"/>
      <c r="N42" s="97"/>
      <c r="O42" s="83"/>
      <c r="P42" s="403">
        <v>0</v>
      </c>
      <c r="Q42" s="404">
        <v>2</v>
      </c>
      <c r="R42" s="405"/>
      <c r="S42" s="412"/>
    </row>
    <row r="43" spans="1:19" ht="15.75">
      <c r="A43" s="393" t="s">
        <v>15</v>
      </c>
      <c r="B43" s="414" t="s">
        <v>72</v>
      </c>
      <c r="C43" s="418" t="s">
        <v>94</v>
      </c>
      <c r="D43" s="396"/>
      <c r="E43" s="395"/>
      <c r="F43" s="84">
        <v>5</v>
      </c>
      <c r="G43" s="85"/>
      <c r="H43" s="84">
        <v>-6</v>
      </c>
      <c r="I43" s="85"/>
      <c r="J43" s="84">
        <v>5</v>
      </c>
      <c r="K43" s="85"/>
      <c r="L43" s="84"/>
      <c r="M43" s="85"/>
      <c r="N43" s="84"/>
      <c r="O43" s="85"/>
      <c r="P43" s="403">
        <v>2</v>
      </c>
      <c r="Q43" s="404">
        <v>1</v>
      </c>
      <c r="R43" s="406"/>
      <c r="S43" s="413"/>
    </row>
    <row r="44" spans="1:19" ht="16.5" thickBot="1">
      <c r="A44" s="393" t="s">
        <v>27</v>
      </c>
      <c r="B44" s="423" t="s">
        <v>103</v>
      </c>
      <c r="C44" s="422" t="s">
        <v>94</v>
      </c>
      <c r="D44" s="391"/>
      <c r="E44" s="392"/>
      <c r="F44" s="87">
        <v>-10</v>
      </c>
      <c r="G44" s="88"/>
      <c r="H44" s="87">
        <v>-2</v>
      </c>
      <c r="I44" s="88"/>
      <c r="J44" s="87"/>
      <c r="K44" s="88"/>
      <c r="L44" s="87"/>
      <c r="M44" s="88"/>
      <c r="N44" s="87"/>
      <c r="O44" s="88"/>
      <c r="P44" s="403">
        <v>0</v>
      </c>
      <c r="Q44" s="404">
        <v>2</v>
      </c>
      <c r="R44" s="406"/>
      <c r="S44" s="413"/>
    </row>
    <row r="45" spans="1:19" ht="15.75">
      <c r="A45" s="393" t="s">
        <v>17</v>
      </c>
      <c r="B45" s="414" t="s">
        <v>72</v>
      </c>
      <c r="C45" s="418" t="s">
        <v>87</v>
      </c>
      <c r="D45" s="394"/>
      <c r="E45" s="395"/>
      <c r="F45" s="82">
        <v>3</v>
      </c>
      <c r="G45" s="83"/>
      <c r="H45" s="82">
        <v>4</v>
      </c>
      <c r="I45" s="83"/>
      <c r="J45" s="82"/>
      <c r="K45" s="83"/>
      <c r="L45" s="82"/>
      <c r="M45" s="83"/>
      <c r="N45" s="82"/>
      <c r="O45" s="83"/>
      <c r="P45" s="403">
        <v>2</v>
      </c>
      <c r="Q45" s="404">
        <v>0</v>
      </c>
      <c r="R45" s="406"/>
      <c r="S45" s="413"/>
    </row>
    <row r="46" spans="1:19" ht="15.75">
      <c r="A46" s="393" t="s">
        <v>18</v>
      </c>
      <c r="B46" s="414" t="s">
        <v>103</v>
      </c>
      <c r="C46" s="418" t="s">
        <v>72</v>
      </c>
      <c r="D46" s="396"/>
      <c r="E46" s="395"/>
      <c r="F46" s="84">
        <v>-3</v>
      </c>
      <c r="G46" s="85"/>
      <c r="H46" s="84">
        <v>-9</v>
      </c>
      <c r="I46" s="85"/>
      <c r="J46" s="86"/>
      <c r="K46" s="85"/>
      <c r="L46" s="84"/>
      <c r="M46" s="85"/>
      <c r="N46" s="84"/>
      <c r="O46" s="85"/>
      <c r="P46" s="403">
        <v>0</v>
      </c>
      <c r="Q46" s="404">
        <v>2</v>
      </c>
      <c r="R46" s="406"/>
      <c r="S46" s="413"/>
    </row>
    <row r="47" spans="1:19" ht="16.5" thickBot="1">
      <c r="A47" s="397" t="s">
        <v>28</v>
      </c>
      <c r="B47" s="428" t="s">
        <v>87</v>
      </c>
      <c r="C47" s="429" t="s">
        <v>94</v>
      </c>
      <c r="D47" s="398"/>
      <c r="E47" s="399"/>
      <c r="F47" s="80">
        <v>-5</v>
      </c>
      <c r="G47" s="81"/>
      <c r="H47" s="80">
        <v>10</v>
      </c>
      <c r="I47" s="81"/>
      <c r="J47" s="80">
        <v>-6</v>
      </c>
      <c r="K47" s="81"/>
      <c r="L47" s="80"/>
      <c r="M47" s="81"/>
      <c r="N47" s="80"/>
      <c r="O47" s="81"/>
      <c r="P47" s="407">
        <v>1</v>
      </c>
      <c r="Q47" s="408">
        <v>2</v>
      </c>
      <c r="R47" s="409"/>
      <c r="S47" s="410"/>
    </row>
    <row r="48" spans="1:19" ht="16.5" thickBot="1" thickTop="1">
      <c r="A48" s="377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</row>
    <row r="49" spans="1:19" ht="16.5" thickTop="1">
      <c r="A49" s="435"/>
      <c r="B49" s="436" t="s">
        <v>29</v>
      </c>
      <c r="C49" s="437"/>
      <c r="D49" s="437"/>
      <c r="E49" s="437"/>
      <c r="F49" s="445"/>
      <c r="G49" s="437"/>
      <c r="H49" s="448" t="s">
        <v>0</v>
      </c>
      <c r="I49" s="449"/>
      <c r="J49" s="115" t="s">
        <v>101</v>
      </c>
      <c r="K49" s="116"/>
      <c r="L49" s="116"/>
      <c r="M49" s="117"/>
      <c r="N49" s="118" t="s">
        <v>25</v>
      </c>
      <c r="O49" s="119"/>
      <c r="P49" s="119"/>
      <c r="Q49" s="124">
        <v>4</v>
      </c>
      <c r="R49" s="99"/>
      <c r="S49" s="100"/>
    </row>
    <row r="50" spans="1:19" ht="16.5" thickBot="1">
      <c r="A50" s="438"/>
      <c r="B50" s="430" t="s">
        <v>30</v>
      </c>
      <c r="C50" s="426" t="s">
        <v>21</v>
      </c>
      <c r="D50" s="101"/>
      <c r="E50" s="102"/>
      <c r="F50" s="103"/>
      <c r="G50" s="104" t="s">
        <v>22</v>
      </c>
      <c r="H50" s="125"/>
      <c r="I50" s="125"/>
      <c r="J50" s="106">
        <v>42785</v>
      </c>
      <c r="K50" s="106"/>
      <c r="L50" s="106"/>
      <c r="M50" s="107"/>
      <c r="N50" s="424" t="s">
        <v>23</v>
      </c>
      <c r="O50" s="425"/>
      <c r="P50" s="425"/>
      <c r="Q50" s="126">
        <v>0.4166666666666667</v>
      </c>
      <c r="R50" s="126"/>
      <c r="S50" s="127"/>
    </row>
    <row r="51" spans="1:19" ht="15.75" thickTop="1">
      <c r="A51" s="439"/>
      <c r="B51" s="420" t="s">
        <v>20</v>
      </c>
      <c r="C51" s="419" t="s">
        <v>19</v>
      </c>
      <c r="D51" s="111" t="s">
        <v>1</v>
      </c>
      <c r="E51" s="112"/>
      <c r="F51" s="111" t="s">
        <v>2</v>
      </c>
      <c r="G51" s="112"/>
      <c r="H51" s="111" t="s">
        <v>3</v>
      </c>
      <c r="I51" s="112"/>
      <c r="J51" s="111" t="s">
        <v>4</v>
      </c>
      <c r="K51" s="112"/>
      <c r="L51" s="111"/>
      <c r="M51" s="112"/>
      <c r="N51" s="380" t="s">
        <v>5</v>
      </c>
      <c r="O51" s="381" t="s">
        <v>6</v>
      </c>
      <c r="P51" s="400" t="s">
        <v>14</v>
      </c>
      <c r="Q51" s="401"/>
      <c r="R51" s="113" t="s">
        <v>7</v>
      </c>
      <c r="S51" s="114"/>
    </row>
    <row r="52" spans="1:19" ht="15">
      <c r="A52" s="440" t="s">
        <v>1</v>
      </c>
      <c r="B52" s="421" t="s">
        <v>61</v>
      </c>
      <c r="C52" s="415" t="s">
        <v>35</v>
      </c>
      <c r="D52" s="382"/>
      <c r="E52" s="383"/>
      <c r="F52" s="384">
        <v>2</v>
      </c>
      <c r="G52" s="385">
        <v>0</v>
      </c>
      <c r="H52" s="384">
        <v>2</v>
      </c>
      <c r="I52" s="385">
        <v>0</v>
      </c>
      <c r="J52" s="384" t="s">
        <v>102</v>
      </c>
      <c r="K52" s="385" t="s">
        <v>102</v>
      </c>
      <c r="L52" s="384"/>
      <c r="M52" s="385"/>
      <c r="N52" s="431">
        <v>2</v>
      </c>
      <c r="O52" s="432">
        <v>0</v>
      </c>
      <c r="P52" s="378">
        <v>4</v>
      </c>
      <c r="Q52" s="379">
        <v>0</v>
      </c>
      <c r="R52" s="89">
        <v>1</v>
      </c>
      <c r="S52" s="90"/>
    </row>
    <row r="53" spans="1:19" ht="15">
      <c r="A53" s="441" t="s">
        <v>2</v>
      </c>
      <c r="B53" s="421" t="s">
        <v>92</v>
      </c>
      <c r="C53" s="416" t="s">
        <v>32</v>
      </c>
      <c r="D53" s="387">
        <v>0</v>
      </c>
      <c r="E53" s="388">
        <v>2</v>
      </c>
      <c r="F53" s="389"/>
      <c r="G53" s="390"/>
      <c r="H53" s="387">
        <v>2</v>
      </c>
      <c r="I53" s="388">
        <v>1</v>
      </c>
      <c r="J53" s="387" t="s">
        <v>102</v>
      </c>
      <c r="K53" s="388" t="s">
        <v>102</v>
      </c>
      <c r="L53" s="387"/>
      <c r="M53" s="388"/>
      <c r="N53" s="431">
        <v>1</v>
      </c>
      <c r="O53" s="432">
        <v>1</v>
      </c>
      <c r="P53" s="378">
        <v>2</v>
      </c>
      <c r="Q53" s="379">
        <v>3</v>
      </c>
      <c r="R53" s="89">
        <v>2</v>
      </c>
      <c r="S53" s="90"/>
    </row>
    <row r="54" spans="1:19" ht="15">
      <c r="A54" s="441" t="s">
        <v>3</v>
      </c>
      <c r="B54" s="421" t="s">
        <v>93</v>
      </c>
      <c r="C54" s="416" t="s">
        <v>33</v>
      </c>
      <c r="D54" s="387">
        <v>0</v>
      </c>
      <c r="E54" s="388">
        <v>2</v>
      </c>
      <c r="F54" s="387">
        <v>1</v>
      </c>
      <c r="G54" s="388">
        <v>2</v>
      </c>
      <c r="H54" s="389"/>
      <c r="I54" s="390"/>
      <c r="J54" s="387" t="s">
        <v>102</v>
      </c>
      <c r="K54" s="388" t="s">
        <v>102</v>
      </c>
      <c r="L54" s="387"/>
      <c r="M54" s="388"/>
      <c r="N54" s="431">
        <v>0</v>
      </c>
      <c r="O54" s="432">
        <v>2</v>
      </c>
      <c r="P54" s="378">
        <v>1</v>
      </c>
      <c r="Q54" s="379">
        <v>4</v>
      </c>
      <c r="R54" s="89">
        <v>3</v>
      </c>
      <c r="S54" s="90"/>
    </row>
    <row r="55" spans="1:19" ht="15.75" thickBot="1">
      <c r="A55" s="442" t="s">
        <v>4</v>
      </c>
      <c r="B55" s="443"/>
      <c r="C55" s="444"/>
      <c r="D55" s="446" t="s">
        <v>102</v>
      </c>
      <c r="E55" s="447" t="s">
        <v>102</v>
      </c>
      <c r="F55" s="446" t="s">
        <v>102</v>
      </c>
      <c r="G55" s="447" t="s">
        <v>102</v>
      </c>
      <c r="H55" s="446" t="s">
        <v>102</v>
      </c>
      <c r="I55" s="447" t="s">
        <v>102</v>
      </c>
      <c r="J55" s="453"/>
      <c r="K55" s="454"/>
      <c r="L55" s="446"/>
      <c r="M55" s="447"/>
      <c r="N55" s="455" t="s">
        <v>102</v>
      </c>
      <c r="O55" s="456" t="s">
        <v>102</v>
      </c>
      <c r="P55" s="450" t="s">
        <v>102</v>
      </c>
      <c r="Q55" s="451" t="s">
        <v>102</v>
      </c>
      <c r="R55" s="91"/>
      <c r="S55" s="92"/>
    </row>
    <row r="56" spans="1:19" ht="15.75" thickTop="1">
      <c r="A56" s="402"/>
      <c r="B56" s="433" t="s">
        <v>24</v>
      </c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452"/>
      <c r="S56" s="434"/>
    </row>
    <row r="57" spans="1:19" ht="15.75" thickBot="1">
      <c r="A57" s="386"/>
      <c r="B57" s="427" t="s">
        <v>26</v>
      </c>
      <c r="C57" s="391"/>
      <c r="D57" s="391"/>
      <c r="E57" s="392"/>
      <c r="F57" s="120" t="s">
        <v>8</v>
      </c>
      <c r="G57" s="121"/>
      <c r="H57" s="122" t="s">
        <v>9</v>
      </c>
      <c r="I57" s="121"/>
      <c r="J57" s="122" t="s">
        <v>10</v>
      </c>
      <c r="K57" s="121"/>
      <c r="L57" s="122" t="s">
        <v>11</v>
      </c>
      <c r="M57" s="121"/>
      <c r="N57" s="122" t="s">
        <v>12</v>
      </c>
      <c r="O57" s="121"/>
      <c r="P57" s="93" t="s">
        <v>13</v>
      </c>
      <c r="Q57" s="128"/>
      <c r="R57" s="377"/>
      <c r="S57" s="411"/>
    </row>
    <row r="58" spans="1:19" ht="15.75">
      <c r="A58" s="393" t="s">
        <v>16</v>
      </c>
      <c r="B58" s="414" t="s">
        <v>61</v>
      </c>
      <c r="C58" s="417" t="s">
        <v>93</v>
      </c>
      <c r="D58" s="394"/>
      <c r="E58" s="395"/>
      <c r="F58" s="95">
        <v>9</v>
      </c>
      <c r="G58" s="96"/>
      <c r="H58" s="82">
        <v>8</v>
      </c>
      <c r="I58" s="83"/>
      <c r="J58" s="82"/>
      <c r="K58" s="83"/>
      <c r="L58" s="82"/>
      <c r="M58" s="83"/>
      <c r="N58" s="97"/>
      <c r="O58" s="83"/>
      <c r="P58" s="403">
        <v>2</v>
      </c>
      <c r="Q58" s="404">
        <v>0</v>
      </c>
      <c r="R58" s="405"/>
      <c r="S58" s="412"/>
    </row>
    <row r="59" spans="1:19" ht="15.75">
      <c r="A59" s="393" t="s">
        <v>15</v>
      </c>
      <c r="B59" s="414" t="s">
        <v>92</v>
      </c>
      <c r="C59" s="418" t="s">
        <v>102</v>
      </c>
      <c r="D59" s="396"/>
      <c r="E59" s="395"/>
      <c r="F59" s="84"/>
      <c r="G59" s="85"/>
      <c r="H59" s="84"/>
      <c r="I59" s="85"/>
      <c r="J59" s="84"/>
      <c r="K59" s="85"/>
      <c r="L59" s="84"/>
      <c r="M59" s="85"/>
      <c r="N59" s="84"/>
      <c r="O59" s="85"/>
      <c r="P59" s="403" t="s">
        <v>102</v>
      </c>
      <c r="Q59" s="404" t="s">
        <v>102</v>
      </c>
      <c r="R59" s="406"/>
      <c r="S59" s="413"/>
    </row>
    <row r="60" spans="1:19" ht="16.5" thickBot="1">
      <c r="A60" s="393" t="s">
        <v>27</v>
      </c>
      <c r="B60" s="423" t="s">
        <v>61</v>
      </c>
      <c r="C60" s="422" t="s">
        <v>102</v>
      </c>
      <c r="D60" s="391"/>
      <c r="E60" s="392"/>
      <c r="F60" s="87"/>
      <c r="G60" s="88"/>
      <c r="H60" s="87"/>
      <c r="I60" s="88"/>
      <c r="J60" s="87"/>
      <c r="K60" s="88"/>
      <c r="L60" s="87"/>
      <c r="M60" s="88"/>
      <c r="N60" s="87"/>
      <c r="O60" s="88"/>
      <c r="P60" s="403" t="s">
        <v>102</v>
      </c>
      <c r="Q60" s="404" t="s">
        <v>102</v>
      </c>
      <c r="R60" s="406"/>
      <c r="S60" s="413"/>
    </row>
    <row r="61" spans="1:19" ht="15.75">
      <c r="A61" s="393" t="s">
        <v>17</v>
      </c>
      <c r="B61" s="414" t="s">
        <v>92</v>
      </c>
      <c r="C61" s="418" t="s">
        <v>93</v>
      </c>
      <c r="D61" s="394"/>
      <c r="E61" s="395"/>
      <c r="F61" s="82">
        <v>7</v>
      </c>
      <c r="G61" s="83"/>
      <c r="H61" s="82">
        <v>-10</v>
      </c>
      <c r="I61" s="83"/>
      <c r="J61" s="82">
        <v>8</v>
      </c>
      <c r="K61" s="83"/>
      <c r="L61" s="82"/>
      <c r="M61" s="83"/>
      <c r="N61" s="82"/>
      <c r="O61" s="83"/>
      <c r="P61" s="403">
        <v>2</v>
      </c>
      <c r="Q61" s="404">
        <v>1</v>
      </c>
      <c r="R61" s="406"/>
      <c r="S61" s="413"/>
    </row>
    <row r="62" spans="1:19" ht="15.75">
      <c r="A62" s="393" t="s">
        <v>18</v>
      </c>
      <c r="B62" s="414" t="s">
        <v>61</v>
      </c>
      <c r="C62" s="418" t="s">
        <v>92</v>
      </c>
      <c r="D62" s="396"/>
      <c r="E62" s="395"/>
      <c r="F62" s="84">
        <v>12</v>
      </c>
      <c r="G62" s="85"/>
      <c r="H62" s="84">
        <v>9</v>
      </c>
      <c r="I62" s="85"/>
      <c r="J62" s="86"/>
      <c r="K62" s="85"/>
      <c r="L62" s="84"/>
      <c r="M62" s="85"/>
      <c r="N62" s="84"/>
      <c r="O62" s="85"/>
      <c r="P62" s="403">
        <v>2</v>
      </c>
      <c r="Q62" s="404">
        <v>0</v>
      </c>
      <c r="R62" s="406"/>
      <c r="S62" s="413"/>
    </row>
    <row r="63" spans="1:19" ht="16.5" thickBot="1">
      <c r="A63" s="397" t="s">
        <v>28</v>
      </c>
      <c r="B63" s="428" t="s">
        <v>93</v>
      </c>
      <c r="C63" s="429" t="s">
        <v>102</v>
      </c>
      <c r="D63" s="398"/>
      <c r="E63" s="399"/>
      <c r="F63" s="80"/>
      <c r="G63" s="81"/>
      <c r="H63" s="80"/>
      <c r="I63" s="81"/>
      <c r="J63" s="80"/>
      <c r="K63" s="81"/>
      <c r="L63" s="80"/>
      <c r="M63" s="81"/>
      <c r="N63" s="80"/>
      <c r="O63" s="81"/>
      <c r="P63" s="407" t="s">
        <v>102</v>
      </c>
      <c r="Q63" s="408" t="s">
        <v>102</v>
      </c>
      <c r="R63" s="409"/>
      <c r="S63" s="410"/>
    </row>
    <row r="64" spans="1:19" ht="16.5" thickBot="1" thickTop="1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</row>
    <row r="65" spans="1:19" ht="16.5" thickTop="1">
      <c r="A65" s="435"/>
      <c r="B65" s="436" t="s">
        <v>29</v>
      </c>
      <c r="C65" s="437"/>
      <c r="D65" s="437"/>
      <c r="E65" s="437"/>
      <c r="F65" s="445"/>
      <c r="G65" s="437"/>
      <c r="H65" s="448" t="s">
        <v>0</v>
      </c>
      <c r="I65" s="449"/>
      <c r="J65" s="115" t="s">
        <v>101</v>
      </c>
      <c r="K65" s="116"/>
      <c r="L65" s="116"/>
      <c r="M65" s="117"/>
      <c r="N65" s="118" t="s">
        <v>25</v>
      </c>
      <c r="O65" s="119"/>
      <c r="P65" s="119"/>
      <c r="Q65" s="124">
        <v>5</v>
      </c>
      <c r="R65" s="99"/>
      <c r="S65" s="100"/>
    </row>
    <row r="66" spans="1:19" ht="16.5" thickBot="1">
      <c r="A66" s="438"/>
      <c r="B66" s="430" t="s">
        <v>30</v>
      </c>
      <c r="C66" s="426" t="s">
        <v>21</v>
      </c>
      <c r="D66" s="101"/>
      <c r="E66" s="102"/>
      <c r="F66" s="103"/>
      <c r="G66" s="104" t="s">
        <v>22</v>
      </c>
      <c r="H66" s="125"/>
      <c r="I66" s="125"/>
      <c r="J66" s="106">
        <v>42785</v>
      </c>
      <c r="K66" s="106"/>
      <c r="L66" s="106"/>
      <c r="M66" s="107"/>
      <c r="N66" s="424" t="s">
        <v>23</v>
      </c>
      <c r="O66" s="425"/>
      <c r="P66" s="425"/>
      <c r="Q66" s="126">
        <v>0.4166666666666667</v>
      </c>
      <c r="R66" s="126"/>
      <c r="S66" s="127"/>
    </row>
    <row r="67" spans="1:19" ht="15.75" thickTop="1">
      <c r="A67" s="439"/>
      <c r="B67" s="420" t="s">
        <v>20</v>
      </c>
      <c r="C67" s="419" t="s">
        <v>19</v>
      </c>
      <c r="D67" s="111" t="s">
        <v>1</v>
      </c>
      <c r="E67" s="112"/>
      <c r="F67" s="111" t="s">
        <v>2</v>
      </c>
      <c r="G67" s="112"/>
      <c r="H67" s="111" t="s">
        <v>3</v>
      </c>
      <c r="I67" s="112"/>
      <c r="J67" s="111" t="s">
        <v>4</v>
      </c>
      <c r="K67" s="112"/>
      <c r="L67" s="111"/>
      <c r="M67" s="112"/>
      <c r="N67" s="380" t="s">
        <v>5</v>
      </c>
      <c r="O67" s="381" t="s">
        <v>6</v>
      </c>
      <c r="P67" s="400" t="s">
        <v>14</v>
      </c>
      <c r="Q67" s="401"/>
      <c r="R67" s="113" t="s">
        <v>7</v>
      </c>
      <c r="S67" s="114"/>
    </row>
    <row r="68" spans="1:19" ht="15">
      <c r="A68" s="440" t="s">
        <v>1</v>
      </c>
      <c r="B68" s="421" t="s">
        <v>62</v>
      </c>
      <c r="C68" s="415" t="s">
        <v>32</v>
      </c>
      <c r="D68" s="382"/>
      <c r="E68" s="383"/>
      <c r="F68" s="384">
        <v>2</v>
      </c>
      <c r="G68" s="385">
        <v>0</v>
      </c>
      <c r="H68" s="384">
        <v>2</v>
      </c>
      <c r="I68" s="385">
        <v>1</v>
      </c>
      <c r="J68" s="384">
        <v>2</v>
      </c>
      <c r="K68" s="385">
        <v>0</v>
      </c>
      <c r="L68" s="384"/>
      <c r="M68" s="385"/>
      <c r="N68" s="431">
        <v>3</v>
      </c>
      <c r="O68" s="432">
        <v>0</v>
      </c>
      <c r="P68" s="378">
        <v>6</v>
      </c>
      <c r="Q68" s="379">
        <v>1</v>
      </c>
      <c r="R68" s="89">
        <v>1</v>
      </c>
      <c r="S68" s="90"/>
    </row>
    <row r="69" spans="1:19" ht="15">
      <c r="A69" s="441" t="s">
        <v>2</v>
      </c>
      <c r="B69" s="421" t="s">
        <v>57</v>
      </c>
      <c r="C69" s="416" t="s">
        <v>31</v>
      </c>
      <c r="D69" s="387">
        <v>0</v>
      </c>
      <c r="E69" s="388">
        <v>2</v>
      </c>
      <c r="F69" s="389"/>
      <c r="G69" s="390"/>
      <c r="H69" s="387">
        <v>0</v>
      </c>
      <c r="I69" s="388">
        <v>2</v>
      </c>
      <c r="J69" s="387">
        <v>2</v>
      </c>
      <c r="K69" s="388">
        <v>0</v>
      </c>
      <c r="L69" s="387"/>
      <c r="M69" s="388"/>
      <c r="N69" s="431">
        <v>1</v>
      </c>
      <c r="O69" s="432">
        <v>2</v>
      </c>
      <c r="P69" s="378">
        <v>2</v>
      </c>
      <c r="Q69" s="379">
        <v>4</v>
      </c>
      <c r="R69" s="89">
        <v>3</v>
      </c>
      <c r="S69" s="90"/>
    </row>
    <row r="70" spans="1:19" ht="15">
      <c r="A70" s="441" t="s">
        <v>3</v>
      </c>
      <c r="B70" s="421" t="s">
        <v>99</v>
      </c>
      <c r="C70" s="416" t="s">
        <v>33</v>
      </c>
      <c r="D70" s="387">
        <v>1</v>
      </c>
      <c r="E70" s="388">
        <v>2</v>
      </c>
      <c r="F70" s="387">
        <v>2</v>
      </c>
      <c r="G70" s="388">
        <v>0</v>
      </c>
      <c r="H70" s="389"/>
      <c r="I70" s="390"/>
      <c r="J70" s="387">
        <v>2</v>
      </c>
      <c r="K70" s="388">
        <v>0</v>
      </c>
      <c r="L70" s="387"/>
      <c r="M70" s="388"/>
      <c r="N70" s="431">
        <v>2</v>
      </c>
      <c r="O70" s="432">
        <v>1</v>
      </c>
      <c r="P70" s="378">
        <v>5</v>
      </c>
      <c r="Q70" s="379">
        <v>2</v>
      </c>
      <c r="R70" s="89">
        <v>2</v>
      </c>
      <c r="S70" s="90"/>
    </row>
    <row r="71" spans="1:19" ht="15.75" thickBot="1">
      <c r="A71" s="442" t="s">
        <v>4</v>
      </c>
      <c r="B71" s="443" t="s">
        <v>83</v>
      </c>
      <c r="C71" s="444" t="s">
        <v>43</v>
      </c>
      <c r="D71" s="446">
        <v>0</v>
      </c>
      <c r="E71" s="447">
        <v>2</v>
      </c>
      <c r="F71" s="446">
        <v>0</v>
      </c>
      <c r="G71" s="447">
        <v>2</v>
      </c>
      <c r="H71" s="446">
        <v>0</v>
      </c>
      <c r="I71" s="447">
        <v>2</v>
      </c>
      <c r="J71" s="453"/>
      <c r="K71" s="454"/>
      <c r="L71" s="446"/>
      <c r="M71" s="447"/>
      <c r="N71" s="455">
        <v>0</v>
      </c>
      <c r="O71" s="456">
        <v>3</v>
      </c>
      <c r="P71" s="450">
        <v>0</v>
      </c>
      <c r="Q71" s="451">
        <v>6</v>
      </c>
      <c r="R71" s="91">
        <v>4</v>
      </c>
      <c r="S71" s="92"/>
    </row>
    <row r="72" spans="1:19" ht="15.75" thickTop="1">
      <c r="A72" s="402"/>
      <c r="B72" s="433" t="s">
        <v>24</v>
      </c>
      <c r="C72" s="394"/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452"/>
      <c r="S72" s="434"/>
    </row>
    <row r="73" spans="1:19" ht="15.75" thickBot="1">
      <c r="A73" s="386"/>
      <c r="B73" s="427" t="s">
        <v>26</v>
      </c>
      <c r="C73" s="391"/>
      <c r="D73" s="391"/>
      <c r="E73" s="392"/>
      <c r="F73" s="120" t="s">
        <v>8</v>
      </c>
      <c r="G73" s="121"/>
      <c r="H73" s="122" t="s">
        <v>9</v>
      </c>
      <c r="I73" s="121"/>
      <c r="J73" s="122" t="s">
        <v>10</v>
      </c>
      <c r="K73" s="121"/>
      <c r="L73" s="122" t="s">
        <v>11</v>
      </c>
      <c r="M73" s="121"/>
      <c r="N73" s="122" t="s">
        <v>12</v>
      </c>
      <c r="O73" s="121"/>
      <c r="P73" s="93" t="s">
        <v>13</v>
      </c>
      <c r="Q73" s="128"/>
      <c r="R73" s="377"/>
      <c r="S73" s="411"/>
    </row>
    <row r="74" spans="1:19" ht="15.75">
      <c r="A74" s="393" t="s">
        <v>16</v>
      </c>
      <c r="B74" s="414" t="s">
        <v>62</v>
      </c>
      <c r="C74" s="417" t="s">
        <v>99</v>
      </c>
      <c r="D74" s="394"/>
      <c r="E74" s="395"/>
      <c r="F74" s="95">
        <v>-6</v>
      </c>
      <c r="G74" s="96"/>
      <c r="H74" s="82">
        <v>4</v>
      </c>
      <c r="I74" s="83"/>
      <c r="J74" s="82">
        <v>5</v>
      </c>
      <c r="K74" s="83"/>
      <c r="L74" s="82"/>
      <c r="M74" s="83"/>
      <c r="N74" s="97"/>
      <c r="O74" s="83"/>
      <c r="P74" s="403">
        <v>2</v>
      </c>
      <c r="Q74" s="404">
        <v>1</v>
      </c>
      <c r="R74" s="405"/>
      <c r="S74" s="412"/>
    </row>
    <row r="75" spans="1:19" ht="15.75">
      <c r="A75" s="393" t="s">
        <v>15</v>
      </c>
      <c r="B75" s="414" t="s">
        <v>57</v>
      </c>
      <c r="C75" s="418" t="s">
        <v>83</v>
      </c>
      <c r="D75" s="396"/>
      <c r="E75" s="395"/>
      <c r="F75" s="84">
        <v>4</v>
      </c>
      <c r="G75" s="85"/>
      <c r="H75" s="84">
        <v>6</v>
      </c>
      <c r="I75" s="85"/>
      <c r="J75" s="84"/>
      <c r="K75" s="85"/>
      <c r="L75" s="84"/>
      <c r="M75" s="85"/>
      <c r="N75" s="84"/>
      <c r="O75" s="85"/>
      <c r="P75" s="403">
        <v>2</v>
      </c>
      <c r="Q75" s="404">
        <v>0</v>
      </c>
      <c r="R75" s="406"/>
      <c r="S75" s="413"/>
    </row>
    <row r="76" spans="1:19" ht="16.5" thickBot="1">
      <c r="A76" s="393" t="s">
        <v>27</v>
      </c>
      <c r="B76" s="423" t="s">
        <v>62</v>
      </c>
      <c r="C76" s="422" t="s">
        <v>83</v>
      </c>
      <c r="D76" s="391"/>
      <c r="E76" s="392"/>
      <c r="F76" s="87">
        <v>4</v>
      </c>
      <c r="G76" s="88"/>
      <c r="H76" s="87">
        <v>3</v>
      </c>
      <c r="I76" s="88"/>
      <c r="J76" s="87"/>
      <c r="K76" s="88"/>
      <c r="L76" s="87"/>
      <c r="M76" s="88"/>
      <c r="N76" s="87"/>
      <c r="O76" s="88"/>
      <c r="P76" s="403">
        <v>2</v>
      </c>
      <c r="Q76" s="404">
        <v>0</v>
      </c>
      <c r="R76" s="406"/>
      <c r="S76" s="413"/>
    </row>
    <row r="77" spans="1:19" ht="15.75">
      <c r="A77" s="393" t="s">
        <v>17</v>
      </c>
      <c r="B77" s="414" t="s">
        <v>57</v>
      </c>
      <c r="C77" s="418" t="s">
        <v>99</v>
      </c>
      <c r="D77" s="394"/>
      <c r="E77" s="395"/>
      <c r="F77" s="82">
        <v>-5</v>
      </c>
      <c r="G77" s="83"/>
      <c r="H77" s="82">
        <v>-7</v>
      </c>
      <c r="I77" s="83"/>
      <c r="J77" s="82"/>
      <c r="K77" s="83"/>
      <c r="L77" s="82"/>
      <c r="M77" s="83"/>
      <c r="N77" s="82"/>
      <c r="O77" s="83"/>
      <c r="P77" s="403">
        <v>0</v>
      </c>
      <c r="Q77" s="404">
        <v>2</v>
      </c>
      <c r="R77" s="406"/>
      <c r="S77" s="413"/>
    </row>
    <row r="78" spans="1:19" ht="15.75">
      <c r="A78" s="393" t="s">
        <v>18</v>
      </c>
      <c r="B78" s="414" t="s">
        <v>62</v>
      </c>
      <c r="C78" s="418" t="s">
        <v>57</v>
      </c>
      <c r="D78" s="396"/>
      <c r="E78" s="395"/>
      <c r="F78" s="84">
        <v>7</v>
      </c>
      <c r="G78" s="85"/>
      <c r="H78" s="84">
        <v>14</v>
      </c>
      <c r="I78" s="85"/>
      <c r="J78" s="86"/>
      <c r="K78" s="85"/>
      <c r="L78" s="84"/>
      <c r="M78" s="85"/>
      <c r="N78" s="84"/>
      <c r="O78" s="85"/>
      <c r="P78" s="403">
        <v>2</v>
      </c>
      <c r="Q78" s="404">
        <v>0</v>
      </c>
      <c r="R78" s="406"/>
      <c r="S78" s="413"/>
    </row>
    <row r="79" spans="1:19" ht="16.5" thickBot="1">
      <c r="A79" s="397" t="s">
        <v>28</v>
      </c>
      <c r="B79" s="428" t="s">
        <v>99</v>
      </c>
      <c r="C79" s="429" t="s">
        <v>83</v>
      </c>
      <c r="D79" s="398"/>
      <c r="E79" s="399"/>
      <c r="F79" s="80">
        <v>5</v>
      </c>
      <c r="G79" s="81"/>
      <c r="H79" s="80">
        <v>5</v>
      </c>
      <c r="I79" s="81"/>
      <c r="J79" s="80"/>
      <c r="K79" s="81"/>
      <c r="L79" s="80"/>
      <c r="M79" s="81"/>
      <c r="N79" s="80"/>
      <c r="O79" s="81"/>
      <c r="P79" s="407">
        <v>2</v>
      </c>
      <c r="Q79" s="408">
        <v>0</v>
      </c>
      <c r="R79" s="409"/>
      <c r="S79" s="410"/>
    </row>
  </sheetData>
  <sheetProtection/>
  <mergeCells count="265">
    <mergeCell ref="F78:G78"/>
    <mergeCell ref="H78:I78"/>
    <mergeCell ref="J78:K78"/>
    <mergeCell ref="L78:M78"/>
    <mergeCell ref="N78:O78"/>
    <mergeCell ref="F79:G79"/>
    <mergeCell ref="H79:I79"/>
    <mergeCell ref="J79:K79"/>
    <mergeCell ref="L79:M79"/>
    <mergeCell ref="N79:O79"/>
    <mergeCell ref="F76:G76"/>
    <mergeCell ref="H76:I76"/>
    <mergeCell ref="J76:K76"/>
    <mergeCell ref="L76:M76"/>
    <mergeCell ref="N76:O76"/>
    <mergeCell ref="F77:G77"/>
    <mergeCell ref="H77:I77"/>
    <mergeCell ref="J77:K77"/>
    <mergeCell ref="L77:M77"/>
    <mergeCell ref="N77:O77"/>
    <mergeCell ref="F74:G74"/>
    <mergeCell ref="H74:I74"/>
    <mergeCell ref="J74:K74"/>
    <mergeCell ref="L74:M74"/>
    <mergeCell ref="N74:O74"/>
    <mergeCell ref="F75:G75"/>
    <mergeCell ref="H75:I75"/>
    <mergeCell ref="J75:K75"/>
    <mergeCell ref="L75:M75"/>
    <mergeCell ref="N75:O75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F62:G62"/>
    <mergeCell ref="H62:I62"/>
    <mergeCell ref="J62:K62"/>
    <mergeCell ref="L62:M62"/>
    <mergeCell ref="N62:O62"/>
    <mergeCell ref="F63:G63"/>
    <mergeCell ref="H63:I63"/>
    <mergeCell ref="J63:K63"/>
    <mergeCell ref="L63:M63"/>
    <mergeCell ref="N63:O63"/>
    <mergeCell ref="F60:G60"/>
    <mergeCell ref="H60:I60"/>
    <mergeCell ref="J60:K60"/>
    <mergeCell ref="L60:M60"/>
    <mergeCell ref="N60:O60"/>
    <mergeCell ref="F61:G61"/>
    <mergeCell ref="H61:I61"/>
    <mergeCell ref="J61:K61"/>
    <mergeCell ref="L61:M61"/>
    <mergeCell ref="N61:O61"/>
    <mergeCell ref="F58:G58"/>
    <mergeCell ref="H58:I58"/>
    <mergeCell ref="J58:K58"/>
    <mergeCell ref="L58:M58"/>
    <mergeCell ref="N58:O58"/>
    <mergeCell ref="F59:G59"/>
    <mergeCell ref="H59:I59"/>
    <mergeCell ref="J59:K59"/>
    <mergeCell ref="L59:M59"/>
    <mergeCell ref="N59:O59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F46:G46"/>
    <mergeCell ref="H46:I46"/>
    <mergeCell ref="J46:K46"/>
    <mergeCell ref="L46:M46"/>
    <mergeCell ref="N46:O46"/>
    <mergeCell ref="F47:G47"/>
    <mergeCell ref="H47:I47"/>
    <mergeCell ref="J47:K47"/>
    <mergeCell ref="L47:M47"/>
    <mergeCell ref="N47:O47"/>
    <mergeCell ref="F44:G44"/>
    <mergeCell ref="H44:I44"/>
    <mergeCell ref="J44:K44"/>
    <mergeCell ref="L44:M44"/>
    <mergeCell ref="N44:O44"/>
    <mergeCell ref="F45:G45"/>
    <mergeCell ref="H45:I45"/>
    <mergeCell ref="J45:K45"/>
    <mergeCell ref="L45:M45"/>
    <mergeCell ref="N45:O45"/>
    <mergeCell ref="F42:G42"/>
    <mergeCell ref="H42:I42"/>
    <mergeCell ref="J42:K42"/>
    <mergeCell ref="L42:M42"/>
    <mergeCell ref="N42:O42"/>
    <mergeCell ref="F43:G43"/>
    <mergeCell ref="H43:I43"/>
    <mergeCell ref="J43:K43"/>
    <mergeCell ref="L43:M43"/>
    <mergeCell ref="N43:O43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O11" sqref="O11"/>
    </sheetView>
  </sheetViews>
  <sheetFormatPr defaultColWidth="8.88671875" defaultRowHeight="15"/>
  <cols>
    <col min="3" max="8" width="15.21484375" style="0" customWidth="1"/>
  </cols>
  <sheetData>
    <row r="1" spans="1:8" ht="15.75" thickBot="1">
      <c r="A1" s="377"/>
      <c r="B1" s="377"/>
      <c r="C1" s="377"/>
      <c r="D1" s="377"/>
      <c r="E1" s="377"/>
      <c r="F1" s="377"/>
      <c r="G1" s="377"/>
      <c r="H1" s="377"/>
    </row>
    <row r="2" spans="1:8" ht="18">
      <c r="A2" s="217"/>
      <c r="B2" s="216" t="s">
        <v>104</v>
      </c>
      <c r="C2" s="215"/>
      <c r="D2" s="215"/>
      <c r="E2" s="215"/>
      <c r="F2" s="214"/>
      <c r="G2" s="457"/>
      <c r="H2" s="458"/>
    </row>
    <row r="3" spans="1:8" ht="15">
      <c r="A3" s="217"/>
      <c r="B3" s="459" t="s">
        <v>105</v>
      </c>
      <c r="C3" s="460"/>
      <c r="D3" s="460"/>
      <c r="E3" s="460"/>
      <c r="F3" s="461"/>
      <c r="G3" s="457"/>
      <c r="H3" s="458"/>
    </row>
    <row r="4" spans="1:8" ht="15.75" thickBot="1">
      <c r="A4" s="217"/>
      <c r="B4" s="462" t="s">
        <v>106</v>
      </c>
      <c r="C4" s="463"/>
      <c r="D4" s="463"/>
      <c r="E4" s="463"/>
      <c r="F4" s="464"/>
      <c r="G4" s="457"/>
      <c r="H4" s="458"/>
    </row>
    <row r="5" spans="1:8" ht="15">
      <c r="A5" s="465"/>
      <c r="B5" s="466"/>
      <c r="C5" s="466"/>
      <c r="D5" s="466"/>
      <c r="E5" s="467"/>
      <c r="F5" s="467"/>
      <c r="G5" s="458"/>
      <c r="H5" s="458"/>
    </row>
    <row r="6" spans="1:8" ht="15">
      <c r="A6" s="468"/>
      <c r="B6" s="468" t="s">
        <v>107</v>
      </c>
      <c r="C6" s="468" t="s">
        <v>108</v>
      </c>
      <c r="D6" s="468" t="s">
        <v>109</v>
      </c>
      <c r="E6" s="457"/>
      <c r="F6" s="457"/>
      <c r="G6" s="458"/>
      <c r="H6" s="458"/>
    </row>
    <row r="7" spans="1:8" ht="15">
      <c r="A7" s="469" t="s">
        <v>1</v>
      </c>
      <c r="B7" s="469" t="s">
        <v>110</v>
      </c>
      <c r="C7" s="469" t="s">
        <v>39</v>
      </c>
      <c r="D7" s="469" t="s">
        <v>31</v>
      </c>
      <c r="E7" s="470" t="s">
        <v>111</v>
      </c>
      <c r="F7" s="471" t="s">
        <v>39</v>
      </c>
      <c r="G7" s="458"/>
      <c r="H7" s="458"/>
    </row>
    <row r="8" spans="1:8" ht="15">
      <c r="A8" s="469" t="s">
        <v>2</v>
      </c>
      <c r="B8" s="469" t="s">
        <v>112</v>
      </c>
      <c r="C8" s="469" t="s">
        <v>42</v>
      </c>
      <c r="D8" s="469" t="s">
        <v>43</v>
      </c>
      <c r="E8" s="472" t="s">
        <v>113</v>
      </c>
      <c r="F8" s="473" t="s">
        <v>114</v>
      </c>
      <c r="G8" s="471" t="s">
        <v>36</v>
      </c>
      <c r="H8" s="458"/>
    </row>
    <row r="9" spans="1:8" ht="15">
      <c r="A9" s="468" t="s">
        <v>3</v>
      </c>
      <c r="B9" s="468" t="s">
        <v>115</v>
      </c>
      <c r="C9" s="468" t="s">
        <v>36</v>
      </c>
      <c r="D9" s="468" t="s">
        <v>35</v>
      </c>
      <c r="E9" s="472" t="s">
        <v>116</v>
      </c>
      <c r="F9" s="474" t="s">
        <v>117</v>
      </c>
      <c r="G9" s="473"/>
      <c r="H9" s="457"/>
    </row>
    <row r="10" spans="1:8" ht="15">
      <c r="A10" s="468" t="s">
        <v>4</v>
      </c>
      <c r="B10" s="468" t="s">
        <v>118</v>
      </c>
      <c r="C10" s="468" t="s">
        <v>37</v>
      </c>
      <c r="D10" s="468" t="s">
        <v>34</v>
      </c>
      <c r="E10" s="470" t="s">
        <v>113</v>
      </c>
      <c r="F10" s="475" t="s">
        <v>36</v>
      </c>
      <c r="G10" s="476" t="s">
        <v>119</v>
      </c>
      <c r="H10" s="474" t="s">
        <v>36</v>
      </c>
    </row>
    <row r="11" spans="1:8" ht="15">
      <c r="A11" s="469" t="s">
        <v>59</v>
      </c>
      <c r="B11" s="469" t="s">
        <v>120</v>
      </c>
      <c r="C11" s="469" t="s">
        <v>38</v>
      </c>
      <c r="D11" s="469" t="s">
        <v>31</v>
      </c>
      <c r="E11" s="470" t="s">
        <v>121</v>
      </c>
      <c r="F11" s="471" t="s">
        <v>38</v>
      </c>
      <c r="G11" s="476" t="s">
        <v>122</v>
      </c>
      <c r="H11" s="473" t="s">
        <v>35</v>
      </c>
    </row>
    <row r="12" spans="1:8" ht="15">
      <c r="A12" s="469" t="s">
        <v>123</v>
      </c>
      <c r="B12" s="469" t="s">
        <v>124</v>
      </c>
      <c r="C12" s="469" t="s">
        <v>51</v>
      </c>
      <c r="D12" s="469" t="s">
        <v>52</v>
      </c>
      <c r="E12" s="472" t="s">
        <v>113</v>
      </c>
      <c r="F12" s="473" t="s">
        <v>125</v>
      </c>
      <c r="G12" s="474"/>
      <c r="H12" s="457"/>
    </row>
    <row r="13" spans="1:8" ht="15">
      <c r="A13" s="468" t="s">
        <v>126</v>
      </c>
      <c r="B13" s="468" t="s">
        <v>127</v>
      </c>
      <c r="C13" s="468" t="s">
        <v>40</v>
      </c>
      <c r="D13" s="468" t="s">
        <v>32</v>
      </c>
      <c r="E13" s="472" t="s">
        <v>128</v>
      </c>
      <c r="F13" s="474" t="s">
        <v>129</v>
      </c>
      <c r="G13" s="475" t="s">
        <v>47</v>
      </c>
      <c r="H13" s="458"/>
    </row>
    <row r="14" spans="1:8" ht="15">
      <c r="A14" s="377"/>
      <c r="B14" s="377"/>
      <c r="C14" s="377"/>
      <c r="D14" s="377"/>
      <c r="E14" s="377"/>
      <c r="F14" s="377"/>
      <c r="G14" s="377"/>
      <c r="H14" s="37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25" sqref="B25"/>
    </sheetView>
  </sheetViews>
  <sheetFormatPr defaultColWidth="8.88671875" defaultRowHeight="15"/>
  <cols>
    <col min="3" max="3" width="15.6640625" style="0" customWidth="1"/>
    <col min="5" max="9" width="15.77734375" style="0" customWidth="1"/>
  </cols>
  <sheetData>
    <row r="1" spans="1:8" ht="15.75" thickBot="1">
      <c r="A1" s="377"/>
      <c r="B1" s="377"/>
      <c r="C1" s="377"/>
      <c r="D1" s="377"/>
      <c r="E1" s="377"/>
      <c r="F1" s="377"/>
      <c r="G1" s="377"/>
      <c r="H1" s="377"/>
    </row>
    <row r="2" spans="1:8" ht="18">
      <c r="A2" s="217"/>
      <c r="B2" s="216" t="s">
        <v>130</v>
      </c>
      <c r="C2" s="215"/>
      <c r="D2" s="215"/>
      <c r="E2" s="215"/>
      <c r="F2" s="214"/>
      <c r="G2" s="457"/>
      <c r="H2" s="458"/>
    </row>
    <row r="3" spans="1:8" ht="15">
      <c r="A3" s="217"/>
      <c r="B3" s="459" t="s">
        <v>131</v>
      </c>
      <c r="C3" s="460"/>
      <c r="D3" s="460"/>
      <c r="E3" s="460"/>
      <c r="F3" s="461"/>
      <c r="G3" s="457"/>
      <c r="H3" s="458"/>
    </row>
    <row r="4" spans="1:8" ht="15.75" thickBot="1">
      <c r="A4" s="217"/>
      <c r="B4" s="462" t="s">
        <v>132</v>
      </c>
      <c r="C4" s="463"/>
      <c r="D4" s="463"/>
      <c r="E4" s="463"/>
      <c r="F4" s="464"/>
      <c r="G4" s="457"/>
      <c r="H4" s="458"/>
    </row>
    <row r="5" spans="1:8" ht="15">
      <c r="A5" s="465"/>
      <c r="B5" s="466"/>
      <c r="C5" s="466"/>
      <c r="D5" s="466"/>
      <c r="E5" s="467"/>
      <c r="F5" s="467"/>
      <c r="G5" s="458"/>
      <c r="H5" s="458"/>
    </row>
    <row r="6" spans="1:8" ht="15">
      <c r="A6" s="468"/>
      <c r="B6" s="468" t="s">
        <v>107</v>
      </c>
      <c r="C6" s="468" t="s">
        <v>108</v>
      </c>
      <c r="D6" s="468" t="s">
        <v>109</v>
      </c>
      <c r="E6" s="477"/>
      <c r="F6" s="457"/>
      <c r="G6" s="458"/>
      <c r="H6" s="458"/>
    </row>
    <row r="7" spans="1:8" ht="15">
      <c r="A7" s="469" t="s">
        <v>1</v>
      </c>
      <c r="B7" s="469" t="s">
        <v>110</v>
      </c>
      <c r="C7" s="469" t="s">
        <v>55</v>
      </c>
      <c r="D7" s="469" t="s">
        <v>33</v>
      </c>
      <c r="E7" s="477"/>
      <c r="F7" s="471" t="s">
        <v>55</v>
      </c>
      <c r="G7" s="458"/>
      <c r="H7" s="458"/>
    </row>
    <row r="8" spans="1:8" ht="15">
      <c r="A8" s="469" t="s">
        <v>2</v>
      </c>
      <c r="B8" s="469"/>
      <c r="C8" s="469"/>
      <c r="D8" s="469"/>
      <c r="E8" s="477"/>
      <c r="F8" s="473" t="s">
        <v>133</v>
      </c>
      <c r="G8" s="471" t="s">
        <v>55</v>
      </c>
      <c r="H8" s="458"/>
    </row>
    <row r="9" spans="1:8" ht="15">
      <c r="A9" s="468" t="s">
        <v>3</v>
      </c>
      <c r="B9" s="468" t="s">
        <v>115</v>
      </c>
      <c r="C9" s="468" t="s">
        <v>62</v>
      </c>
      <c r="D9" s="468" t="s">
        <v>32</v>
      </c>
      <c r="E9" s="472" t="s">
        <v>134</v>
      </c>
      <c r="F9" s="474" t="s">
        <v>122</v>
      </c>
      <c r="G9" s="473"/>
      <c r="H9" s="457"/>
    </row>
    <row r="10" spans="1:8" ht="15">
      <c r="A10" s="468" t="s">
        <v>4</v>
      </c>
      <c r="B10" s="468" t="s">
        <v>127</v>
      </c>
      <c r="C10" s="468" t="s">
        <v>74</v>
      </c>
      <c r="D10" s="468" t="s">
        <v>33</v>
      </c>
      <c r="E10" s="472" t="s">
        <v>135</v>
      </c>
      <c r="F10" s="475" t="s">
        <v>74</v>
      </c>
      <c r="G10" s="476" t="s">
        <v>136</v>
      </c>
      <c r="H10" s="474" t="s">
        <v>60</v>
      </c>
    </row>
    <row r="11" spans="1:8" ht="15">
      <c r="A11" s="469" t="s">
        <v>59</v>
      </c>
      <c r="B11" s="469" t="s">
        <v>118</v>
      </c>
      <c r="C11" s="469" t="s">
        <v>71</v>
      </c>
      <c r="D11" s="469" t="s">
        <v>34</v>
      </c>
      <c r="E11" s="472" t="s">
        <v>137</v>
      </c>
      <c r="F11" s="471" t="s">
        <v>71</v>
      </c>
      <c r="G11" s="476" t="s">
        <v>138</v>
      </c>
      <c r="H11" s="473" t="s">
        <v>33</v>
      </c>
    </row>
    <row r="12" spans="1:8" ht="15">
      <c r="A12" s="469" t="s">
        <v>123</v>
      </c>
      <c r="B12" s="469" t="s">
        <v>124</v>
      </c>
      <c r="C12" s="469" t="s">
        <v>58</v>
      </c>
      <c r="D12" s="469" t="s">
        <v>31</v>
      </c>
      <c r="E12" s="472" t="s">
        <v>139</v>
      </c>
      <c r="F12" s="473" t="s">
        <v>140</v>
      </c>
      <c r="G12" s="474"/>
      <c r="H12" s="457"/>
    </row>
    <row r="13" spans="1:8" ht="15">
      <c r="A13" s="468" t="s">
        <v>126</v>
      </c>
      <c r="B13" s="468"/>
      <c r="C13" s="468"/>
      <c r="D13" s="468"/>
      <c r="E13" s="477"/>
      <c r="F13" s="474" t="s">
        <v>135</v>
      </c>
      <c r="G13" s="475" t="s">
        <v>60</v>
      </c>
      <c r="H13" s="458"/>
    </row>
    <row r="14" spans="1:8" ht="15">
      <c r="A14" s="468" t="s">
        <v>141</v>
      </c>
      <c r="B14" s="468" t="s">
        <v>142</v>
      </c>
      <c r="C14" s="468" t="s">
        <v>60</v>
      </c>
      <c r="D14" s="468" t="s">
        <v>33</v>
      </c>
      <c r="E14" s="477"/>
      <c r="F14" s="475" t="s">
        <v>60</v>
      </c>
      <c r="G14" s="458"/>
      <c r="H14" s="45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29" sqref="H29"/>
    </sheetView>
  </sheetViews>
  <sheetFormatPr defaultColWidth="8.88671875" defaultRowHeight="15"/>
  <cols>
    <col min="3" max="3" width="14.99609375" style="0" customWidth="1"/>
    <col min="5" max="9" width="23.3359375" style="0" customWidth="1"/>
  </cols>
  <sheetData>
    <row r="1" spans="1:9" ht="16.5" thickBot="1">
      <c r="A1" s="478"/>
      <c r="B1" s="478"/>
      <c r="C1" s="478"/>
      <c r="D1" s="478"/>
      <c r="E1" s="478"/>
      <c r="F1" s="478"/>
      <c r="G1" s="478"/>
      <c r="H1" s="478"/>
      <c r="I1" s="478"/>
    </row>
    <row r="2" spans="1:9" ht="18">
      <c r="A2" s="479"/>
      <c r="B2" s="498" t="s">
        <v>130</v>
      </c>
      <c r="C2" s="480"/>
      <c r="D2" s="480"/>
      <c r="E2" s="480"/>
      <c r="F2" s="481"/>
      <c r="G2" s="482"/>
      <c r="H2" s="483"/>
      <c r="I2" s="483"/>
    </row>
    <row r="3" spans="1:9" ht="15">
      <c r="A3" s="479"/>
      <c r="B3" s="499" t="s">
        <v>143</v>
      </c>
      <c r="C3" s="484"/>
      <c r="D3" s="484"/>
      <c r="E3" s="484"/>
      <c r="F3" s="485"/>
      <c r="G3" s="482"/>
      <c r="H3" s="483"/>
      <c r="I3" s="483"/>
    </row>
    <row r="4" spans="1:9" ht="15.75" thickBot="1">
      <c r="A4" s="479"/>
      <c r="B4" s="500" t="s">
        <v>132</v>
      </c>
      <c r="C4" s="486"/>
      <c r="D4" s="486"/>
      <c r="E4" s="486"/>
      <c r="F4" s="487"/>
      <c r="G4" s="482"/>
      <c r="H4" s="483"/>
      <c r="I4" s="483"/>
    </row>
    <row r="5" spans="1:9" ht="15">
      <c r="A5" s="488"/>
      <c r="B5" s="489"/>
      <c r="C5" s="489"/>
      <c r="D5" s="489"/>
      <c r="E5" s="490"/>
      <c r="F5" s="490"/>
      <c r="G5" s="483"/>
      <c r="H5" s="483"/>
      <c r="I5" s="483"/>
    </row>
    <row r="6" spans="1:9" ht="15">
      <c r="A6" s="491"/>
      <c r="B6" s="491" t="s">
        <v>107</v>
      </c>
      <c r="C6" s="491" t="s">
        <v>108</v>
      </c>
      <c r="D6" s="491" t="s">
        <v>109</v>
      </c>
      <c r="E6" s="482"/>
      <c r="F6" s="482"/>
      <c r="G6" s="483"/>
      <c r="H6" s="483"/>
      <c r="I6" s="483"/>
    </row>
    <row r="7" spans="1:9" ht="15">
      <c r="A7" s="492" t="s">
        <v>1</v>
      </c>
      <c r="B7" s="492" t="s">
        <v>110</v>
      </c>
      <c r="C7" s="492" t="s">
        <v>63</v>
      </c>
      <c r="D7" s="492" t="s">
        <v>31</v>
      </c>
      <c r="E7" s="482"/>
      <c r="F7" s="493" t="s">
        <v>63</v>
      </c>
      <c r="G7" s="483"/>
      <c r="H7" s="483"/>
      <c r="I7" s="483"/>
    </row>
    <row r="8" spans="1:9" ht="15">
      <c r="A8" s="492" t="s">
        <v>2</v>
      </c>
      <c r="B8" s="492"/>
      <c r="C8" s="492"/>
      <c r="D8" s="492"/>
      <c r="E8" s="497"/>
      <c r="F8" s="494" t="s">
        <v>144</v>
      </c>
      <c r="G8" s="493" t="s">
        <v>99</v>
      </c>
      <c r="H8" s="483"/>
      <c r="I8" s="483"/>
    </row>
    <row r="9" spans="1:9" ht="15">
      <c r="A9" s="491" t="s">
        <v>3</v>
      </c>
      <c r="B9" s="491" t="s">
        <v>145</v>
      </c>
      <c r="C9" s="491" t="s">
        <v>99</v>
      </c>
      <c r="D9" s="491" t="s">
        <v>33</v>
      </c>
      <c r="E9" s="504" t="s">
        <v>146</v>
      </c>
      <c r="F9" s="495" t="s">
        <v>135</v>
      </c>
      <c r="G9" s="494"/>
      <c r="H9" s="482"/>
      <c r="I9" s="483"/>
    </row>
    <row r="10" spans="1:9" ht="15">
      <c r="A10" s="491" t="s">
        <v>4</v>
      </c>
      <c r="B10" s="491" t="s">
        <v>147</v>
      </c>
      <c r="C10" s="491" t="s">
        <v>95</v>
      </c>
      <c r="D10" s="491" t="s">
        <v>32</v>
      </c>
      <c r="E10" s="508" t="s">
        <v>122</v>
      </c>
      <c r="F10" s="496" t="s">
        <v>99</v>
      </c>
      <c r="G10" s="507" t="s">
        <v>148</v>
      </c>
      <c r="H10" s="493" t="s">
        <v>99</v>
      </c>
      <c r="I10" s="483"/>
    </row>
    <row r="11" spans="1:9" ht="15">
      <c r="A11" s="492" t="s">
        <v>59</v>
      </c>
      <c r="B11" s="492" t="s">
        <v>115</v>
      </c>
      <c r="C11" s="492" t="s">
        <v>86</v>
      </c>
      <c r="D11" s="492" t="s">
        <v>43</v>
      </c>
      <c r="E11" s="508" t="s">
        <v>149</v>
      </c>
      <c r="F11" s="493" t="s">
        <v>73</v>
      </c>
      <c r="G11" s="507" t="s">
        <v>122</v>
      </c>
      <c r="H11" s="494"/>
      <c r="I11" s="482"/>
    </row>
    <row r="12" spans="1:9" ht="15">
      <c r="A12" s="492" t="s">
        <v>123</v>
      </c>
      <c r="B12" s="492" t="s">
        <v>127</v>
      </c>
      <c r="C12" s="492" t="s">
        <v>73</v>
      </c>
      <c r="D12" s="492" t="s">
        <v>31</v>
      </c>
      <c r="E12" s="504" t="s">
        <v>135</v>
      </c>
      <c r="F12" s="494" t="s">
        <v>150</v>
      </c>
      <c r="G12" s="495"/>
      <c r="H12" s="497"/>
      <c r="I12" s="482"/>
    </row>
    <row r="13" spans="1:9" ht="15">
      <c r="A13" s="491" t="s">
        <v>126</v>
      </c>
      <c r="B13" s="491"/>
      <c r="C13" s="491"/>
      <c r="D13" s="491"/>
      <c r="E13" s="497"/>
      <c r="F13" s="495" t="s">
        <v>151</v>
      </c>
      <c r="G13" s="496" t="s">
        <v>73</v>
      </c>
      <c r="H13" s="479"/>
      <c r="I13" s="482"/>
    </row>
    <row r="14" spans="1:9" ht="15">
      <c r="A14" s="491" t="s">
        <v>141</v>
      </c>
      <c r="B14" s="491" t="s">
        <v>120</v>
      </c>
      <c r="C14" s="491" t="s">
        <v>91</v>
      </c>
      <c r="D14" s="501" t="s">
        <v>31</v>
      </c>
      <c r="E14" s="506"/>
      <c r="F14" s="496" t="s">
        <v>91</v>
      </c>
      <c r="G14" s="483"/>
      <c r="H14" s="507" t="s">
        <v>152</v>
      </c>
      <c r="I14" s="495" t="s">
        <v>99</v>
      </c>
    </row>
    <row r="15" spans="1:9" ht="15">
      <c r="A15" s="489"/>
      <c r="B15" s="489"/>
      <c r="C15" s="489"/>
      <c r="D15" s="489"/>
      <c r="E15" s="483"/>
      <c r="F15" s="483"/>
      <c r="G15" s="483"/>
      <c r="H15" s="507" t="s">
        <v>122</v>
      </c>
      <c r="I15" s="494" t="s">
        <v>33</v>
      </c>
    </row>
    <row r="16" spans="1:9" ht="15">
      <c r="A16" s="492" t="s">
        <v>153</v>
      </c>
      <c r="B16" s="492" t="s">
        <v>118</v>
      </c>
      <c r="C16" s="492" t="s">
        <v>87</v>
      </c>
      <c r="D16" s="492" t="s">
        <v>32</v>
      </c>
      <c r="E16" s="482"/>
      <c r="F16" s="493" t="s">
        <v>87</v>
      </c>
      <c r="G16" s="483"/>
      <c r="H16" s="479"/>
      <c r="I16" s="482"/>
    </row>
    <row r="17" spans="1:9" ht="15">
      <c r="A17" s="492" t="s">
        <v>154</v>
      </c>
      <c r="B17" s="492"/>
      <c r="C17" s="492"/>
      <c r="D17" s="492"/>
      <c r="E17" s="497"/>
      <c r="F17" s="494" t="s">
        <v>155</v>
      </c>
      <c r="G17" s="493" t="s">
        <v>64</v>
      </c>
      <c r="H17" s="479"/>
      <c r="I17" s="482"/>
    </row>
    <row r="18" spans="1:9" ht="15">
      <c r="A18" s="491" t="s">
        <v>156</v>
      </c>
      <c r="B18" s="491" t="s">
        <v>124</v>
      </c>
      <c r="C18" s="491" t="s">
        <v>83</v>
      </c>
      <c r="D18" s="491" t="s">
        <v>43</v>
      </c>
      <c r="E18" s="504" t="s">
        <v>157</v>
      </c>
      <c r="F18" s="495" t="s">
        <v>158</v>
      </c>
      <c r="G18" s="494"/>
      <c r="H18" s="497"/>
      <c r="I18" s="482"/>
    </row>
    <row r="19" spans="1:9" ht="15">
      <c r="A19" s="491" t="s">
        <v>159</v>
      </c>
      <c r="B19" s="491" t="s">
        <v>160</v>
      </c>
      <c r="C19" s="491" t="s">
        <v>64</v>
      </c>
      <c r="D19" s="491" t="s">
        <v>31</v>
      </c>
      <c r="E19" s="508" t="s">
        <v>158</v>
      </c>
      <c r="F19" s="496" t="s">
        <v>64</v>
      </c>
      <c r="G19" s="507" t="s">
        <v>161</v>
      </c>
      <c r="H19" s="495"/>
      <c r="I19" s="482"/>
    </row>
    <row r="20" spans="1:9" ht="15">
      <c r="A20" s="492" t="s">
        <v>162</v>
      </c>
      <c r="B20" s="492" t="s">
        <v>112</v>
      </c>
      <c r="C20" s="502" t="s">
        <v>92</v>
      </c>
      <c r="D20" s="492" t="s">
        <v>32</v>
      </c>
      <c r="E20" s="508" t="s">
        <v>163</v>
      </c>
      <c r="F20" s="493" t="s">
        <v>92</v>
      </c>
      <c r="G20" s="507" t="s">
        <v>135</v>
      </c>
      <c r="H20" s="496" t="s">
        <v>85</v>
      </c>
      <c r="I20" s="483"/>
    </row>
    <row r="21" spans="1:9" ht="15">
      <c r="A21" s="492" t="s">
        <v>164</v>
      </c>
      <c r="B21" s="492" t="s">
        <v>165</v>
      </c>
      <c r="C21" s="503" t="s">
        <v>97</v>
      </c>
      <c r="D21" s="492" t="s">
        <v>98</v>
      </c>
      <c r="E21" s="504" t="s">
        <v>151</v>
      </c>
      <c r="F21" s="494" t="s">
        <v>166</v>
      </c>
      <c r="G21" s="495"/>
      <c r="H21" s="482"/>
      <c r="I21" s="483"/>
    </row>
    <row r="22" spans="1:9" ht="15">
      <c r="A22" s="491" t="s">
        <v>167</v>
      </c>
      <c r="B22" s="491"/>
      <c r="C22" s="491"/>
      <c r="D22" s="491"/>
      <c r="E22" s="497"/>
      <c r="F22" s="495" t="s">
        <v>135</v>
      </c>
      <c r="G22" s="496" t="s">
        <v>85</v>
      </c>
      <c r="H22" s="483"/>
      <c r="I22" s="483"/>
    </row>
    <row r="23" spans="1:9" ht="15">
      <c r="A23" s="491" t="s">
        <v>168</v>
      </c>
      <c r="B23" s="491" t="s">
        <v>142</v>
      </c>
      <c r="C23" s="491" t="s">
        <v>85</v>
      </c>
      <c r="D23" s="491" t="s">
        <v>31</v>
      </c>
      <c r="E23" s="482"/>
      <c r="F23" s="496" t="s">
        <v>85</v>
      </c>
      <c r="G23" s="483"/>
      <c r="H23" s="483"/>
      <c r="I23" s="483"/>
    </row>
    <row r="24" spans="1:9" ht="15.75">
      <c r="A24" s="478"/>
      <c r="B24" s="478"/>
      <c r="C24" s="478"/>
      <c r="D24" s="478"/>
      <c r="E24" s="505"/>
      <c r="F24" s="478"/>
      <c r="G24" s="478"/>
      <c r="H24" s="478"/>
      <c r="I24" s="47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R29" sqref="R29"/>
    </sheetView>
  </sheetViews>
  <sheetFormatPr defaultColWidth="8.88671875" defaultRowHeight="15"/>
  <cols>
    <col min="3" max="3" width="14.99609375" style="0" customWidth="1"/>
    <col min="6" max="9" width="18.5546875" style="0" customWidth="1"/>
  </cols>
  <sheetData>
    <row r="1" spans="1:9" ht="16.5" thickBot="1">
      <c r="A1" s="509"/>
      <c r="B1" s="509"/>
      <c r="C1" s="509"/>
      <c r="D1" s="509"/>
      <c r="E1" s="509"/>
      <c r="F1" s="509"/>
      <c r="G1" s="509"/>
      <c r="H1" s="509"/>
      <c r="I1" s="509"/>
    </row>
    <row r="2" spans="1:9" ht="18">
      <c r="A2" s="510"/>
      <c r="B2" s="530" t="s">
        <v>130</v>
      </c>
      <c r="C2" s="511"/>
      <c r="D2" s="511"/>
      <c r="E2" s="511"/>
      <c r="F2" s="512"/>
      <c r="G2" s="513"/>
      <c r="H2" s="514"/>
      <c r="I2" s="514"/>
    </row>
    <row r="3" spans="1:9" ht="15">
      <c r="A3" s="510"/>
      <c r="B3" s="531" t="s">
        <v>169</v>
      </c>
      <c r="C3" s="515"/>
      <c r="D3" s="515"/>
      <c r="E3" s="515"/>
      <c r="F3" s="516"/>
      <c r="G3" s="513"/>
      <c r="H3" s="514"/>
      <c r="I3" s="514"/>
    </row>
    <row r="4" spans="1:9" ht="15.75" thickBot="1">
      <c r="A4" s="510"/>
      <c r="B4" s="532" t="s">
        <v>132</v>
      </c>
      <c r="C4" s="517"/>
      <c r="D4" s="517"/>
      <c r="E4" s="517"/>
      <c r="F4" s="518"/>
      <c r="G4" s="513"/>
      <c r="H4" s="514"/>
      <c r="I4" s="514"/>
    </row>
    <row r="5" spans="1:9" ht="15">
      <c r="A5" s="519"/>
      <c r="B5" s="520"/>
      <c r="C5" s="520"/>
      <c r="D5" s="520"/>
      <c r="E5" s="521"/>
      <c r="F5" s="521"/>
      <c r="G5" s="514"/>
      <c r="H5" s="514"/>
      <c r="I5" s="514"/>
    </row>
    <row r="6" spans="1:9" ht="15">
      <c r="A6" s="522"/>
      <c r="B6" s="522" t="s">
        <v>107</v>
      </c>
      <c r="C6" s="522" t="s">
        <v>108</v>
      </c>
      <c r="D6" s="522" t="s">
        <v>109</v>
      </c>
      <c r="E6" s="529"/>
      <c r="F6" s="513"/>
      <c r="G6" s="514"/>
      <c r="H6" s="514"/>
      <c r="I6" s="514"/>
    </row>
    <row r="7" spans="1:9" ht="15">
      <c r="A7" s="523" t="s">
        <v>1</v>
      </c>
      <c r="B7" s="523" t="s">
        <v>110</v>
      </c>
      <c r="C7" s="523" t="s">
        <v>71</v>
      </c>
      <c r="D7" s="523" t="s">
        <v>34</v>
      </c>
      <c r="E7" s="529"/>
      <c r="F7" s="524" t="s">
        <v>71</v>
      </c>
      <c r="G7" s="514"/>
      <c r="H7" s="514"/>
      <c r="I7" s="514"/>
    </row>
    <row r="8" spans="1:9" ht="15">
      <c r="A8" s="523" t="s">
        <v>2</v>
      </c>
      <c r="B8" s="523"/>
      <c r="C8" s="523"/>
      <c r="D8" s="523"/>
      <c r="E8" s="529"/>
      <c r="F8" s="525" t="s">
        <v>170</v>
      </c>
      <c r="G8" s="524" t="s">
        <v>71</v>
      </c>
      <c r="H8" s="514"/>
      <c r="I8" s="514"/>
    </row>
    <row r="9" spans="1:9" ht="15">
      <c r="A9" s="522" t="s">
        <v>3</v>
      </c>
      <c r="B9" s="522"/>
      <c r="C9" s="522"/>
      <c r="D9" s="522"/>
      <c r="E9" s="529"/>
      <c r="F9" s="526" t="s">
        <v>113</v>
      </c>
      <c r="G9" s="525"/>
      <c r="H9" s="513"/>
      <c r="I9" s="514"/>
    </row>
    <row r="10" spans="1:9" ht="15">
      <c r="A10" s="522" t="s">
        <v>4</v>
      </c>
      <c r="B10" s="522" t="s">
        <v>147</v>
      </c>
      <c r="C10" s="522" t="s">
        <v>99</v>
      </c>
      <c r="D10" s="522" t="s">
        <v>33</v>
      </c>
      <c r="E10" s="529"/>
      <c r="F10" s="527" t="s">
        <v>99</v>
      </c>
      <c r="G10" s="535" t="s">
        <v>171</v>
      </c>
      <c r="H10" s="524" t="s">
        <v>74</v>
      </c>
      <c r="I10" s="514"/>
    </row>
    <row r="11" spans="1:9" ht="15">
      <c r="A11" s="523" t="s">
        <v>59</v>
      </c>
      <c r="B11" s="523" t="s">
        <v>115</v>
      </c>
      <c r="C11" s="523" t="s">
        <v>74</v>
      </c>
      <c r="D11" s="523" t="s">
        <v>33</v>
      </c>
      <c r="E11" s="534" t="s">
        <v>172</v>
      </c>
      <c r="F11" s="524" t="s">
        <v>74</v>
      </c>
      <c r="G11" s="535" t="s">
        <v>129</v>
      </c>
      <c r="H11" s="525"/>
      <c r="I11" s="513"/>
    </row>
    <row r="12" spans="1:9" ht="15">
      <c r="A12" s="523" t="s">
        <v>123</v>
      </c>
      <c r="B12" s="523" t="s">
        <v>127</v>
      </c>
      <c r="C12" s="523" t="s">
        <v>94</v>
      </c>
      <c r="D12" s="523" t="s">
        <v>43</v>
      </c>
      <c r="E12" s="534" t="s">
        <v>113</v>
      </c>
      <c r="F12" s="525" t="s">
        <v>173</v>
      </c>
      <c r="G12" s="526"/>
      <c r="H12" s="529"/>
      <c r="I12" s="513"/>
    </row>
    <row r="13" spans="1:9" ht="15">
      <c r="A13" s="522" t="s">
        <v>126</v>
      </c>
      <c r="B13" s="522"/>
      <c r="C13" s="522"/>
      <c r="D13" s="522"/>
      <c r="E13" s="529"/>
      <c r="F13" s="526" t="s">
        <v>113</v>
      </c>
      <c r="G13" s="527" t="s">
        <v>74</v>
      </c>
      <c r="H13" s="510"/>
      <c r="I13" s="513"/>
    </row>
    <row r="14" spans="1:9" ht="15">
      <c r="A14" s="522" t="s">
        <v>141</v>
      </c>
      <c r="B14" s="522" t="s">
        <v>120</v>
      </c>
      <c r="C14" s="528" t="s">
        <v>61</v>
      </c>
      <c r="D14" s="522" t="s">
        <v>35</v>
      </c>
      <c r="E14" s="529"/>
      <c r="F14" s="527" t="s">
        <v>61</v>
      </c>
      <c r="G14" s="514"/>
      <c r="H14" s="535" t="s">
        <v>174</v>
      </c>
      <c r="I14" s="526" t="s">
        <v>56</v>
      </c>
    </row>
    <row r="15" spans="1:9" ht="15">
      <c r="A15" s="520"/>
      <c r="B15" s="520"/>
      <c r="C15" s="520"/>
      <c r="D15" s="520"/>
      <c r="E15" s="514"/>
      <c r="F15" s="514"/>
      <c r="G15" s="514"/>
      <c r="H15" s="535" t="s">
        <v>158</v>
      </c>
      <c r="I15" s="525" t="s">
        <v>32</v>
      </c>
    </row>
    <row r="16" spans="1:9" ht="15">
      <c r="A16" s="523" t="s">
        <v>153</v>
      </c>
      <c r="B16" s="523" t="s">
        <v>118</v>
      </c>
      <c r="C16" s="523" t="s">
        <v>72</v>
      </c>
      <c r="D16" s="523" t="s">
        <v>31</v>
      </c>
      <c r="E16" s="529"/>
      <c r="F16" s="524" t="s">
        <v>72</v>
      </c>
      <c r="G16" s="514"/>
      <c r="H16" s="510"/>
      <c r="I16" s="513"/>
    </row>
    <row r="17" spans="1:9" ht="15">
      <c r="A17" s="523" t="s">
        <v>154</v>
      </c>
      <c r="B17" s="523"/>
      <c r="C17" s="523"/>
      <c r="D17" s="523"/>
      <c r="E17" s="529"/>
      <c r="F17" s="525" t="s">
        <v>175</v>
      </c>
      <c r="G17" s="524" t="s">
        <v>62</v>
      </c>
      <c r="H17" s="510"/>
      <c r="I17" s="513"/>
    </row>
    <row r="18" spans="1:9" ht="15">
      <c r="A18" s="522" t="s">
        <v>156</v>
      </c>
      <c r="B18" s="522" t="s">
        <v>124</v>
      </c>
      <c r="C18" s="522" t="s">
        <v>95</v>
      </c>
      <c r="D18" s="522" t="s">
        <v>32</v>
      </c>
      <c r="E18" s="533" t="s">
        <v>176</v>
      </c>
      <c r="F18" s="526" t="s">
        <v>129</v>
      </c>
      <c r="G18" s="525"/>
      <c r="H18" s="529"/>
      <c r="I18" s="513"/>
    </row>
    <row r="19" spans="1:9" ht="15">
      <c r="A19" s="522" t="s">
        <v>159</v>
      </c>
      <c r="B19" s="522" t="s">
        <v>160</v>
      </c>
      <c r="C19" s="522" t="s">
        <v>62</v>
      </c>
      <c r="D19" s="522" t="s">
        <v>32</v>
      </c>
      <c r="E19" s="534" t="s">
        <v>117</v>
      </c>
      <c r="F19" s="527" t="s">
        <v>62</v>
      </c>
      <c r="G19" s="535" t="s">
        <v>177</v>
      </c>
      <c r="H19" s="526"/>
      <c r="I19" s="513"/>
    </row>
    <row r="20" spans="1:9" ht="15">
      <c r="A20" s="523" t="s">
        <v>162</v>
      </c>
      <c r="B20" s="523" t="s">
        <v>112</v>
      </c>
      <c r="C20" s="523" t="s">
        <v>92</v>
      </c>
      <c r="D20" s="523" t="s">
        <v>32</v>
      </c>
      <c r="E20" s="529"/>
      <c r="F20" s="524" t="s">
        <v>92</v>
      </c>
      <c r="G20" s="535" t="s">
        <v>117</v>
      </c>
      <c r="H20" s="527" t="s">
        <v>56</v>
      </c>
      <c r="I20" s="514"/>
    </row>
    <row r="21" spans="1:9" ht="15">
      <c r="A21" s="523" t="s">
        <v>164</v>
      </c>
      <c r="B21" s="523"/>
      <c r="C21" s="523"/>
      <c r="D21" s="523"/>
      <c r="E21" s="529"/>
      <c r="F21" s="525" t="s">
        <v>178</v>
      </c>
      <c r="G21" s="526"/>
      <c r="H21" s="513"/>
      <c r="I21" s="514"/>
    </row>
    <row r="22" spans="1:9" ht="15">
      <c r="A22" s="522" t="s">
        <v>167</v>
      </c>
      <c r="B22" s="522"/>
      <c r="C22" s="522"/>
      <c r="D22" s="522"/>
      <c r="E22" s="529"/>
      <c r="F22" s="526" t="s">
        <v>117</v>
      </c>
      <c r="G22" s="527" t="s">
        <v>56</v>
      </c>
      <c r="H22" s="514"/>
      <c r="I22" s="514"/>
    </row>
    <row r="23" spans="1:9" ht="15">
      <c r="A23" s="522" t="s">
        <v>168</v>
      </c>
      <c r="B23" s="522" t="s">
        <v>142</v>
      </c>
      <c r="C23" s="522" t="s">
        <v>56</v>
      </c>
      <c r="D23" s="522" t="s">
        <v>32</v>
      </c>
      <c r="E23" s="529"/>
      <c r="F23" s="527" t="s">
        <v>56</v>
      </c>
      <c r="G23" s="514"/>
      <c r="H23" s="514"/>
      <c r="I23" s="5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hp</cp:lastModifiedBy>
  <cp:lastPrinted>2017-02-27T18:51:34Z</cp:lastPrinted>
  <dcterms:created xsi:type="dcterms:W3CDTF">2004-05-11T07:26:10Z</dcterms:created>
  <dcterms:modified xsi:type="dcterms:W3CDTF">2017-02-27T19:20:22Z</dcterms:modified>
  <cp:category/>
  <cp:version/>
  <cp:contentType/>
  <cp:contentStatus/>
</cp:coreProperties>
</file>